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한원일\Desktop\"/>
    </mc:Choice>
  </mc:AlternateContent>
  <xr:revisionPtr revIDLastSave="0" documentId="13_ncr:1_{7F193CC1-F74D-4958-A225-C6D2FF704FD5}" xr6:coauthVersionLast="47" xr6:coauthVersionMax="47" xr10:uidLastSave="{00000000-0000-0000-0000-000000000000}"/>
  <bookViews>
    <workbookView xWindow="-108" yWindow="-108" windowWidth="23256" windowHeight="12576" tabRatio="893" activeTab="10" xr2:uid="{00000000-000D-0000-FFFF-FFFF00000000}"/>
  </bookViews>
  <sheets>
    <sheet name="17.수의사현황" sheetId="1" r:id="rId1"/>
    <sheet name="22.배합사료생산" sheetId="2" state="hidden" r:id="rId2"/>
    <sheet name="18.축산물 위생관계업소" sheetId="17" r:id="rId3"/>
    <sheet name="24.소유별임야면적" sheetId="19" state="hidden" r:id="rId4"/>
    <sheet name="25.임상별산림면적" sheetId="13" state="hidden" r:id="rId5"/>
    <sheet name="26.임상별임목축적" sheetId="14" state="hidden" r:id="rId6"/>
    <sheet name="19.임산물생산량" sheetId="15" r:id="rId7"/>
    <sheet name="20.사방사업" sheetId="16" r:id="rId8"/>
    <sheet name="21.불법 산림훼손 피해 현황" sheetId="21" r:id="rId9"/>
    <sheet name="22.산림보호구역 지정현황" sheetId="22" r:id="rId10"/>
    <sheet name="23.산림병충해 발생 및 방제상황" sheetId="23" r:id="rId11"/>
    <sheet name="24.어선보유" sheetId="10" r:id="rId12"/>
    <sheet name="25.친환경농산물 출하현황" sheetId="11" r:id="rId13"/>
  </sheets>
  <externalReferences>
    <externalReference r:id="rId14"/>
    <externalReference r:id="rId15"/>
  </externalReferences>
  <definedNames>
    <definedName name="_xlnm._FilterDatabase" localSheetId="2" hidden="1">'18.축산물 위생관계업소'!#REF!</definedName>
    <definedName name="G" localSheetId="9">'[1] 견적서'!#REF!</definedName>
    <definedName name="G" localSheetId="10">'[1] 견적서'!#REF!</definedName>
    <definedName name="G">'[1] 견적서'!#REF!</definedName>
    <definedName name="_xlnm.Print_Area" localSheetId="0">'17.수의사현황'!$A$1:$M$18</definedName>
    <definedName name="_xlnm.Print_Area" localSheetId="2">'18.축산물 위생관계업소'!$A$1:$U$24</definedName>
    <definedName name="_xlnm.Print_Area" localSheetId="6">'19.임산물생산량'!$A$1:$R$16</definedName>
    <definedName name="_xlnm.Print_Area" localSheetId="7">'20.사방사업'!$A$1:$H$14</definedName>
    <definedName name="_xlnm.Print_Area" localSheetId="8">'21.불법 산림훼손 피해 현황'!$A$1:$V$18</definedName>
    <definedName name="_xlnm.Print_Area" localSheetId="9">'22.산림보호구역 지정현황'!$A$1:$K$10</definedName>
    <definedName name="_xlnm.Print_Area" localSheetId="10">'23.산림병충해 발생 및 방제상황'!$A$1:$T$10</definedName>
    <definedName name="_xlnm.Print_Area" localSheetId="12">'25.친환경농산물 출하현황'!$A$1:$Y$19</definedName>
    <definedName name="_xlnm.Print_Area">'[2]2-1포천(각세)(외제)'!#REF!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7" i="11" l="1"/>
  <c r="Q17" i="11"/>
  <c r="P17" i="11"/>
  <c r="E17" i="11"/>
  <c r="D17" i="11"/>
  <c r="C17" i="11"/>
  <c r="B17" i="11"/>
  <c r="F8" i="22"/>
  <c r="B8" i="22"/>
  <c r="E17" i="21"/>
  <c r="D17" i="21"/>
  <c r="C17" i="21"/>
  <c r="B17" i="21"/>
  <c r="E16" i="17"/>
  <c r="B16" i="17" s="1"/>
  <c r="L16" i="17"/>
  <c r="L17" i="17"/>
  <c r="B17" i="17" s="1"/>
  <c r="E17" i="17"/>
  <c r="E16" i="1" l="1"/>
  <c r="B16" i="1"/>
  <c r="F6" i="22" l="1"/>
  <c r="B6" i="22" s="1"/>
  <c r="E16" i="11" l="1"/>
  <c r="D16" i="11"/>
  <c r="C16" i="11"/>
  <c r="B16" i="11"/>
  <c r="F16" i="21"/>
  <c r="C12" i="11" l="1"/>
  <c r="E8" i="11"/>
  <c r="E9" i="11"/>
  <c r="E10" i="11"/>
  <c r="E11" i="11"/>
  <c r="E12" i="11"/>
  <c r="E13" i="11"/>
  <c r="D8" i="11"/>
  <c r="D9" i="11"/>
  <c r="D10" i="11"/>
  <c r="D11" i="11"/>
  <c r="D12" i="11"/>
  <c r="D13" i="11"/>
  <c r="C8" i="11"/>
  <c r="C9" i="11"/>
  <c r="C10" i="11"/>
  <c r="C11" i="11"/>
  <c r="C13" i="11"/>
  <c r="B8" i="11" l="1"/>
  <c r="B9" i="11"/>
  <c r="B10" i="11"/>
  <c r="B11" i="11"/>
  <c r="B12" i="11"/>
  <c r="B13" i="11"/>
  <c r="E7" i="1" l="1"/>
  <c r="B8" i="1"/>
  <c r="E8" i="1"/>
  <c r="B9" i="1"/>
  <c r="E9" i="1"/>
  <c r="B10" i="1"/>
  <c r="E10" i="1"/>
  <c r="B11" i="1"/>
  <c r="E11" i="1"/>
  <c r="B5" i="2"/>
  <c r="B6" i="2"/>
  <c r="B7" i="2"/>
  <c r="B8" i="2"/>
  <c r="B9" i="2"/>
  <c r="B10" i="2"/>
  <c r="B11" i="2"/>
  <c r="B12" i="2"/>
  <c r="B10" i="17"/>
  <c r="B11" i="17"/>
  <c r="B12" i="17"/>
  <c r="B7" i="19"/>
  <c r="B8" i="19"/>
  <c r="B9" i="19"/>
  <c r="B10" i="19"/>
  <c r="B11" i="19"/>
  <c r="B12" i="19"/>
  <c r="B13" i="19"/>
  <c r="B14" i="19"/>
  <c r="B6" i="13"/>
  <c r="B7" i="13"/>
  <c r="B8" i="13"/>
  <c r="B9" i="13"/>
  <c r="B10" i="13"/>
  <c r="B11" i="13"/>
  <c r="B12" i="13"/>
  <c r="B13" i="13"/>
  <c r="B14" i="13"/>
  <c r="B15" i="13"/>
  <c r="B6" i="14"/>
  <c r="B7" i="14"/>
  <c r="B8" i="14"/>
  <c r="B9" i="14"/>
  <c r="B10" i="14"/>
  <c r="B11" i="14"/>
  <c r="B12" i="14"/>
  <c r="B13" i="14"/>
  <c r="B14" i="14"/>
  <c r="B15" i="14"/>
</calcChain>
</file>

<file path=xl/sharedStrings.xml><?xml version="1.0" encoding="utf-8"?>
<sst xmlns="http://schemas.openxmlformats.org/spreadsheetml/2006/main" count="684" uniqueCount="371">
  <si>
    <t>Unit : Person</t>
  </si>
  <si>
    <t>연  별</t>
  </si>
  <si>
    <t>개업수의</t>
  </si>
  <si>
    <t>Public</t>
  </si>
  <si>
    <t>Total</t>
  </si>
  <si>
    <t>Unit : M/T</t>
  </si>
  <si>
    <t>합      계</t>
  </si>
  <si>
    <t>양  계  용</t>
  </si>
  <si>
    <t>양  돈  용</t>
  </si>
  <si>
    <t>낙  농  용</t>
  </si>
  <si>
    <t>비  육  용</t>
  </si>
  <si>
    <t>기      타</t>
  </si>
  <si>
    <t>For swine</t>
  </si>
  <si>
    <t>For beef cattle</t>
  </si>
  <si>
    <t>Other</t>
  </si>
  <si>
    <t>Unit : ha</t>
  </si>
  <si>
    <t>합     계</t>
  </si>
  <si>
    <t>국  유  림</t>
  </si>
  <si>
    <t>공   유   림</t>
  </si>
  <si>
    <t>사  유  림</t>
  </si>
  <si>
    <t>산림청 소관</t>
  </si>
  <si>
    <t>타부처 소관</t>
  </si>
  <si>
    <t>도  유  림</t>
  </si>
  <si>
    <t>forest</t>
  </si>
  <si>
    <t>연   별</t>
  </si>
  <si>
    <t>침엽수림</t>
  </si>
  <si>
    <t>활엽수림</t>
  </si>
  <si>
    <t>미입목지</t>
  </si>
  <si>
    <t>Year</t>
  </si>
  <si>
    <t>Conifer</t>
  </si>
  <si>
    <t xml:space="preserve">  Non-conifer</t>
  </si>
  <si>
    <t>Mixed</t>
  </si>
  <si>
    <t>Denuded</t>
  </si>
  <si>
    <t>Reclaimed</t>
  </si>
  <si>
    <t>합        계</t>
  </si>
  <si>
    <t>침    엽    수</t>
  </si>
  <si>
    <t>혼      효      림</t>
  </si>
  <si>
    <t>죽      림      (속)</t>
  </si>
  <si>
    <t>용      재</t>
  </si>
  <si>
    <t>죽      재</t>
  </si>
  <si>
    <t>연      료</t>
  </si>
  <si>
    <t>수    지</t>
  </si>
  <si>
    <t xml:space="preserve">약     용  </t>
  </si>
  <si>
    <t>죽     순</t>
  </si>
  <si>
    <t>산 나 물</t>
  </si>
  <si>
    <t>(M/T)</t>
  </si>
  <si>
    <t>(t)</t>
  </si>
  <si>
    <t>Bamboo</t>
  </si>
  <si>
    <t>Wild</t>
  </si>
  <si>
    <t>Timber</t>
  </si>
  <si>
    <t>Fuel</t>
  </si>
  <si>
    <t>Resin</t>
  </si>
  <si>
    <t>use</t>
  </si>
  <si>
    <t>Area</t>
  </si>
  <si>
    <t>Unit : ha, 1,000won</t>
  </si>
  <si>
    <t>피해액</t>
  </si>
  <si>
    <t>Cases</t>
  </si>
  <si>
    <t xml:space="preserve">단위 : 척, 톤 </t>
  </si>
  <si>
    <t>1∼5톤미만</t>
  </si>
  <si>
    <t>5∼10톤</t>
  </si>
  <si>
    <t>10∼20톤미만</t>
  </si>
  <si>
    <t>20∼30톤미만</t>
  </si>
  <si>
    <t>30∼50톤미만</t>
  </si>
  <si>
    <t>50∼100톤미만</t>
  </si>
  <si>
    <t>Adminstation</t>
    <phoneticPr fontId="3" type="noConversion"/>
  </si>
  <si>
    <t>Other</t>
    <phoneticPr fontId="3" type="noConversion"/>
  </si>
  <si>
    <t>Research</t>
    <phoneticPr fontId="3" type="noConversion"/>
  </si>
  <si>
    <t>veterinarian</t>
    <phoneticPr fontId="3" type="noConversion"/>
  </si>
  <si>
    <t>School</t>
    <phoneticPr fontId="3" type="noConversion"/>
  </si>
  <si>
    <t>1톤 미만</t>
  </si>
  <si>
    <t>100톤 이상</t>
  </si>
  <si>
    <t xml:space="preserve">Year </t>
    <phoneticPr fontId="3" type="noConversion"/>
  </si>
  <si>
    <t>단위 : 명</t>
  </si>
  <si>
    <t>행    정</t>
  </si>
  <si>
    <t>연    구</t>
  </si>
  <si>
    <t>학    교</t>
  </si>
  <si>
    <t>단    체</t>
  </si>
  <si>
    <t>기    타</t>
  </si>
  <si>
    <t>Practitioner</t>
    <phoneticPr fontId="3" type="noConversion"/>
  </si>
  <si>
    <t>Corporation</t>
    <phoneticPr fontId="3" type="noConversion"/>
  </si>
  <si>
    <t>단위 : M/T</t>
  </si>
  <si>
    <t>연   별</t>
    <phoneticPr fontId="3" type="noConversion"/>
  </si>
  <si>
    <t>year</t>
    <phoneticPr fontId="3" type="noConversion"/>
  </si>
  <si>
    <t>National</t>
    <phoneticPr fontId="3" type="noConversion"/>
  </si>
  <si>
    <t>Under Forestry</t>
    <phoneticPr fontId="3" type="noConversion"/>
  </si>
  <si>
    <t>Under other national</t>
    <phoneticPr fontId="3" type="noConversion"/>
  </si>
  <si>
    <t>Administration</t>
    <phoneticPr fontId="3" type="noConversion"/>
  </si>
  <si>
    <t>government authorities</t>
    <phoneticPr fontId="3" type="noConversion"/>
  </si>
  <si>
    <t>단위 : ha</t>
  </si>
  <si>
    <t>혼 효 림</t>
  </si>
  <si>
    <t>죽     림</t>
  </si>
  <si>
    <t>황 폐 지</t>
  </si>
  <si>
    <t>개 간 지</t>
  </si>
  <si>
    <t>제     지</t>
  </si>
  <si>
    <t>단위 : ㎥</t>
  </si>
  <si>
    <t>Production of Forest Products</t>
    <phoneticPr fontId="3" type="noConversion"/>
  </si>
  <si>
    <t>(㎡)</t>
  </si>
  <si>
    <t>(속)</t>
  </si>
  <si>
    <t>(㎏)</t>
  </si>
  <si>
    <t>연    별</t>
  </si>
  <si>
    <t>면  적</t>
  </si>
  <si>
    <t>척   수</t>
  </si>
  <si>
    <t>톤   수</t>
  </si>
  <si>
    <t>100 ton</t>
  </si>
  <si>
    <t>Number of Veterinarians</t>
    <phoneticPr fontId="3" type="noConversion"/>
  </si>
  <si>
    <t xml:space="preserve">Year </t>
    <phoneticPr fontId="3" type="noConversion"/>
  </si>
  <si>
    <t>For pultry</t>
    <phoneticPr fontId="3" type="noConversion"/>
  </si>
  <si>
    <t>For dairy</t>
    <phoneticPr fontId="3" type="noConversion"/>
  </si>
  <si>
    <t>22. 배  합  사  료  생  산</t>
    <phoneticPr fontId="3" type="noConversion"/>
  </si>
  <si>
    <t>Production of Assorted Feed</t>
    <phoneticPr fontId="3" type="noConversion"/>
  </si>
  <si>
    <t>Unit : establishment</t>
    <phoneticPr fontId="19" type="noConversion"/>
  </si>
  <si>
    <t>합  계</t>
    <phoneticPr fontId="19" type="noConversion"/>
  </si>
  <si>
    <t>도축업</t>
    <phoneticPr fontId="19" type="noConversion"/>
  </si>
  <si>
    <t>집유업</t>
    <phoneticPr fontId="19" type="noConversion"/>
  </si>
  <si>
    <t>축산물</t>
    <phoneticPr fontId="19" type="noConversion"/>
  </si>
  <si>
    <t>연    별</t>
    <phoneticPr fontId="20" type="noConversion"/>
  </si>
  <si>
    <t>식육가공업</t>
    <phoneticPr fontId="19" type="noConversion"/>
  </si>
  <si>
    <t>식육포장</t>
    <phoneticPr fontId="19" type="noConversion"/>
  </si>
  <si>
    <t>유가공업</t>
    <phoneticPr fontId="19" type="noConversion"/>
  </si>
  <si>
    <t>알가공업</t>
    <phoneticPr fontId="19" type="noConversion"/>
  </si>
  <si>
    <t>보관업</t>
    <phoneticPr fontId="19" type="noConversion"/>
  </si>
  <si>
    <t>운반업</t>
    <phoneticPr fontId="19" type="noConversion"/>
  </si>
  <si>
    <t xml:space="preserve">Year </t>
    <phoneticPr fontId="19" type="noConversion"/>
  </si>
  <si>
    <t>Livestock</t>
    <phoneticPr fontId="19" type="noConversion"/>
  </si>
  <si>
    <t>Milk</t>
    <phoneticPr fontId="19" type="noConversion"/>
  </si>
  <si>
    <t>Meat</t>
    <phoneticPr fontId="19" type="noConversion"/>
  </si>
  <si>
    <t>Egg</t>
    <phoneticPr fontId="19" type="noConversion"/>
  </si>
  <si>
    <t>Livestock
products storing business</t>
    <phoneticPr fontId="19" type="noConversion"/>
  </si>
  <si>
    <t>Livestock
products transportation business</t>
    <phoneticPr fontId="19" type="noConversion"/>
  </si>
  <si>
    <t>slaughter</t>
    <phoneticPr fontId="19" type="noConversion"/>
  </si>
  <si>
    <t>collection</t>
    <phoneticPr fontId="19" type="noConversion"/>
  </si>
  <si>
    <t>processing</t>
    <phoneticPr fontId="19" type="noConversion"/>
  </si>
  <si>
    <t>wrapping</t>
    <phoneticPr fontId="19" type="noConversion"/>
  </si>
  <si>
    <t>Total</t>
    <phoneticPr fontId="19" type="noConversion"/>
  </si>
  <si>
    <t>business</t>
    <phoneticPr fontId="19" type="noConversion"/>
  </si>
  <si>
    <t>24. 소유별 임야면적</t>
    <phoneticPr fontId="3" type="noConversion"/>
  </si>
  <si>
    <t>Area of Forest Land by Ownership</t>
    <phoneticPr fontId="3" type="noConversion"/>
  </si>
  <si>
    <t>Bamboo</t>
    <phoneticPr fontId="3" type="noConversion"/>
  </si>
  <si>
    <t>Un-stocked</t>
    <phoneticPr fontId="3" type="noConversion"/>
  </si>
  <si>
    <t>Miscellaneous</t>
    <phoneticPr fontId="3" type="noConversion"/>
  </si>
  <si>
    <t>25. 임상별 산림면적</t>
    <phoneticPr fontId="3" type="noConversion"/>
  </si>
  <si>
    <t>Area of Forest Land by Forest Type</t>
    <phoneticPr fontId="3" type="noConversion"/>
  </si>
  <si>
    <t>활    엽    수</t>
    <phoneticPr fontId="3" type="noConversion"/>
  </si>
  <si>
    <t>Conifer</t>
    <phoneticPr fontId="3" type="noConversion"/>
  </si>
  <si>
    <t>Non-conifer</t>
    <phoneticPr fontId="3" type="noConversion"/>
  </si>
  <si>
    <t>Mixed</t>
    <phoneticPr fontId="3" type="noConversion"/>
  </si>
  <si>
    <t>Bamboo</t>
    <phoneticPr fontId="3" type="noConversion"/>
  </si>
  <si>
    <t>26. 임상별 임목축적</t>
    <phoneticPr fontId="3" type="noConversion"/>
  </si>
  <si>
    <t>Growing Stock by Forest Type</t>
    <phoneticPr fontId="3" type="noConversion"/>
  </si>
  <si>
    <t xml:space="preserve">Year </t>
    <phoneticPr fontId="3" type="noConversion"/>
  </si>
  <si>
    <t>시 유 림</t>
    <phoneticPr fontId="3" type="noConversion"/>
  </si>
  <si>
    <t>Number Of Licensed Livestock Products Premised By Business Type</t>
    <phoneticPr fontId="19" type="noConversion"/>
  </si>
  <si>
    <t>단위 : 개소</t>
    <phoneticPr fontId="19" type="noConversion"/>
  </si>
  <si>
    <t>단위 : ha</t>
    <phoneticPr fontId="3" type="noConversion"/>
  </si>
  <si>
    <t>합      계</t>
    <phoneticPr fontId="3" type="noConversion"/>
  </si>
  <si>
    <t>총          계     Total</t>
    <phoneticPr fontId="3" type="noConversion"/>
  </si>
  <si>
    <t>동 력  Powered</t>
    <phoneticPr fontId="3" type="noConversion"/>
  </si>
  <si>
    <t>무동력  Non-powered</t>
    <phoneticPr fontId="3" type="noConversion"/>
  </si>
  <si>
    <t>Less than</t>
    <phoneticPr fontId="3" type="noConversion"/>
  </si>
  <si>
    <t>Number of
boats</t>
    <phoneticPr fontId="3" type="noConversion"/>
  </si>
  <si>
    <t>Ton</t>
    <phoneticPr fontId="3" type="noConversion"/>
  </si>
  <si>
    <t>1 ton</t>
    <phoneticPr fontId="3" type="noConversion"/>
  </si>
  <si>
    <t>or larger</t>
    <phoneticPr fontId="3" type="noConversion"/>
  </si>
  <si>
    <t>5∼10ton</t>
    <phoneticPr fontId="3" type="noConversion"/>
  </si>
  <si>
    <t>10∼20ton</t>
    <phoneticPr fontId="3" type="noConversion"/>
  </si>
  <si>
    <t>20∼30ton</t>
    <phoneticPr fontId="3" type="noConversion"/>
  </si>
  <si>
    <t>30∼50ton</t>
    <phoneticPr fontId="3" type="noConversion"/>
  </si>
  <si>
    <t>50∼100ton</t>
    <phoneticPr fontId="3" type="noConversion"/>
  </si>
  <si>
    <t>1∼5ton</t>
    <phoneticPr fontId="3" type="noConversion"/>
  </si>
  <si>
    <t>남</t>
    <phoneticPr fontId="3" type="noConversion"/>
  </si>
  <si>
    <t>여</t>
    <phoneticPr fontId="3" type="noConversion"/>
  </si>
  <si>
    <t>Male</t>
    <phoneticPr fontId="3" type="noConversion"/>
  </si>
  <si>
    <t>Female</t>
    <phoneticPr fontId="3" type="noConversion"/>
  </si>
  <si>
    <t>Livestock products distribution sales business</t>
    <phoneticPr fontId="19" type="noConversion"/>
  </si>
  <si>
    <t>직업별       By  occupation</t>
    <phoneticPr fontId="3" type="noConversion"/>
  </si>
  <si>
    <t>…</t>
  </si>
  <si>
    <t>damaged</t>
    <phoneticPr fontId="3" type="noConversion"/>
  </si>
  <si>
    <t>Amount</t>
    <phoneticPr fontId="3" type="noConversion"/>
  </si>
  <si>
    <t>year</t>
    <phoneticPr fontId="3" type="noConversion"/>
  </si>
  <si>
    <t>기                 타
Others</t>
    <phoneticPr fontId="3" type="noConversion"/>
  </si>
  <si>
    <t>무허가벌채
Unauthorized tree-cutting</t>
    <phoneticPr fontId="3" type="noConversion"/>
  </si>
  <si>
    <t>도                벌
Deforestation                                   (Theft of lumber)</t>
    <phoneticPr fontId="3" type="noConversion"/>
  </si>
  <si>
    <t>합                계
Total</t>
    <phoneticPr fontId="3" type="noConversion"/>
  </si>
  <si>
    <t>연  별</t>
    <phoneticPr fontId="3" type="noConversion"/>
  </si>
  <si>
    <t>자료 : 경기통계연보</t>
    <phoneticPr fontId="3" type="noConversion"/>
  </si>
  <si>
    <t>Source : Statistical Yearbook of Gyeonggi</t>
    <phoneticPr fontId="3" type="noConversion"/>
  </si>
  <si>
    <t>축산물 가공업  Livestock products processing business</t>
    <phoneticPr fontId="19" type="noConversion"/>
  </si>
  <si>
    <t>Meat</t>
    <phoneticPr fontId="19" type="noConversion"/>
  </si>
  <si>
    <t>식용란수집</t>
    <phoneticPr fontId="5" type="noConversion"/>
  </si>
  <si>
    <t>Egg collection &amp; sales business</t>
    <phoneticPr fontId="5" type="noConversion"/>
  </si>
  <si>
    <t>Meat instant sales &amp;processing business</t>
    <phoneticPr fontId="5" type="noConversion"/>
  </si>
  <si>
    <t>식육즉석</t>
    <phoneticPr fontId="5" type="noConversion"/>
  </si>
  <si>
    <t>축산물 판매업  Livestock products sales business</t>
    <phoneticPr fontId="19" type="noConversion"/>
  </si>
  <si>
    <t>식육판매업</t>
    <phoneticPr fontId="19" type="noConversion"/>
  </si>
  <si>
    <t>식육부산물</t>
    <phoneticPr fontId="19" type="noConversion"/>
  </si>
  <si>
    <t>우유류</t>
    <phoneticPr fontId="19" type="noConversion"/>
  </si>
  <si>
    <t>축산물수입</t>
    <phoneticPr fontId="19" type="noConversion"/>
  </si>
  <si>
    <t>전문판매업</t>
    <phoneticPr fontId="19" type="noConversion"/>
  </si>
  <si>
    <t>판매업</t>
    <phoneticPr fontId="19" type="noConversion"/>
  </si>
  <si>
    <t>sales</t>
    <phoneticPr fontId="19" type="noConversion"/>
  </si>
  <si>
    <t>Meat by-products sales business</t>
    <phoneticPr fontId="19" type="noConversion"/>
  </si>
  <si>
    <t>Milk pro- ducts sales business</t>
    <phoneticPr fontId="19" type="noConversion"/>
  </si>
  <si>
    <t>Livestock products import sales business</t>
    <phoneticPr fontId="19" type="noConversion"/>
  </si>
  <si>
    <t>business</t>
    <phoneticPr fontId="19" type="noConversion"/>
  </si>
  <si>
    <t>축산물유통</t>
    <phoneticPr fontId="19" type="noConversion"/>
  </si>
  <si>
    <t>Agricultural</t>
  </si>
  <si>
    <t>material</t>
  </si>
  <si>
    <t>(㎥)</t>
  </si>
  <si>
    <t xml:space="preserve">saw </t>
  </si>
  <si>
    <t>dust</t>
  </si>
  <si>
    <t xml:space="preserve">earth </t>
  </si>
  <si>
    <t>수실</t>
    <phoneticPr fontId="3" type="noConversion"/>
  </si>
  <si>
    <t>섬유원료</t>
    <phoneticPr fontId="3" type="noConversion"/>
  </si>
  <si>
    <t>톱밥(㎥)</t>
    <phoneticPr fontId="38" type="noConversion"/>
  </si>
  <si>
    <t>목초액</t>
    <phoneticPr fontId="38" type="noConversion"/>
  </si>
  <si>
    <t xml:space="preserve">버      섯 </t>
    <phoneticPr fontId="3" type="noConversion"/>
  </si>
  <si>
    <t>조경재</t>
    <phoneticPr fontId="38" type="noConversion"/>
  </si>
  <si>
    <t>(kg)</t>
    <phoneticPr fontId="3" type="noConversion"/>
  </si>
  <si>
    <t>(본)</t>
    <phoneticPr fontId="38" type="noConversion"/>
  </si>
  <si>
    <t xml:space="preserve"> (㎥)</t>
    <phoneticPr fontId="38" type="noConversion"/>
  </si>
  <si>
    <t xml:space="preserve">nut and </t>
    <phoneticPr fontId="3" type="noConversion"/>
  </si>
  <si>
    <t>Medical</t>
    <phoneticPr fontId="3" type="noConversion"/>
  </si>
  <si>
    <t>Fiber</t>
    <phoneticPr fontId="3" type="noConversion"/>
  </si>
  <si>
    <t>wood</t>
    <phoneticPr fontId="38" type="noConversion"/>
  </si>
  <si>
    <t>Material for</t>
    <phoneticPr fontId="38" type="noConversion"/>
  </si>
  <si>
    <t>fruits</t>
    <phoneticPr fontId="3" type="noConversion"/>
  </si>
  <si>
    <t>vegetable</t>
    <phoneticPr fontId="3" type="noConversion"/>
  </si>
  <si>
    <t>shoot</t>
    <phoneticPr fontId="3" type="noConversion"/>
  </si>
  <si>
    <t>material</t>
    <phoneticPr fontId="3" type="noConversion"/>
  </si>
  <si>
    <t xml:space="preserve"> vinegar </t>
    <phoneticPr fontId="38" type="noConversion"/>
  </si>
  <si>
    <t>Mushroom</t>
    <phoneticPr fontId="3" type="noConversion"/>
  </si>
  <si>
    <t xml:space="preserve"> landscape</t>
    <phoneticPr fontId="38" type="noConversion"/>
  </si>
  <si>
    <t>Others</t>
    <phoneticPr fontId="38" type="noConversion"/>
  </si>
  <si>
    <t>Unit : ha, 1000 trees, 1000 won, m</t>
  </si>
  <si>
    <t>단위 : ha, 천본, 천원, m</t>
    <phoneticPr fontId="39" type="noConversion"/>
  </si>
  <si>
    <t>계류보전(km)
Stream
conservation</t>
    <phoneticPr fontId="39" type="noConversion"/>
  </si>
  <si>
    <t>사방댐(개소)
Erosion control
dam(sites)</t>
    <phoneticPr fontId="39" type="noConversion"/>
  </si>
  <si>
    <t>해안방재림조성(ha)
Coast disaster
prenention foreat</t>
    <phoneticPr fontId="39" type="noConversion"/>
  </si>
  <si>
    <t>해안침식방지(km)
Prevention of
coastal erosion</t>
    <phoneticPr fontId="39" type="noConversion"/>
  </si>
  <si>
    <t>산림유역관리조성(개소)
Forest Watershed
Management(sites)</t>
    <phoneticPr fontId="39" type="noConversion"/>
  </si>
  <si>
    <t>Year &amp;
Si, Gun</t>
    <phoneticPr fontId="39" type="noConversion"/>
  </si>
  <si>
    <t xml:space="preserve">          -</t>
  </si>
  <si>
    <t>주 : 1) 공수의는 개업수의사 중에서 위촉되므로 합계에 미포함</t>
    <phoneticPr fontId="3" type="noConversion"/>
  </si>
  <si>
    <t>주   1) 축산물위생관리법 시행령 일부개정(2010.11.19)으로 축산물판매업에 "식용란수집판매업" 2013년부터 추가</t>
    <phoneticPr fontId="19" type="noConversion"/>
  </si>
  <si>
    <t>Source : Statistical Yearbook of Gyeonggi</t>
    <phoneticPr fontId="3" type="noConversion"/>
  </si>
  <si>
    <t>Fishing Vessel Ownership</t>
    <phoneticPr fontId="3" type="noConversion"/>
  </si>
  <si>
    <t>Unit : boat, ton</t>
    <phoneticPr fontId="3" type="noConversion"/>
  </si>
  <si>
    <t xml:space="preserve">  주 : 2014년 통계표명 수정 인증현황 =&gt; 출하현황</t>
    <phoneticPr fontId="5" type="noConversion"/>
  </si>
  <si>
    <t>(척)</t>
    <phoneticPr fontId="3" type="noConversion"/>
  </si>
  <si>
    <t>자료 : 경기통계연보</t>
    <phoneticPr fontId="3" type="noConversion"/>
  </si>
  <si>
    <t>Source : Statistical Yearbook of Gyeonggi</t>
    <phoneticPr fontId="3" type="noConversion"/>
  </si>
  <si>
    <t>Unit : ㎥</t>
    <phoneticPr fontId="3" type="noConversion"/>
  </si>
  <si>
    <t>…</t>
    <phoneticPr fontId="3" type="noConversion"/>
  </si>
  <si>
    <t>Public forest</t>
  </si>
  <si>
    <t>Province-owned</t>
  </si>
  <si>
    <t>Si-owned</t>
  </si>
  <si>
    <t>Private forest</t>
  </si>
  <si>
    <t>무   입   목  지    Forest land without trees</t>
    <phoneticPr fontId="3" type="noConversion"/>
  </si>
  <si>
    <t>입      목      지    Forest land with trees</t>
    <phoneticPr fontId="3" type="noConversion"/>
  </si>
  <si>
    <t>(ℓ)</t>
    <phoneticPr fontId="3" type="noConversion"/>
  </si>
  <si>
    <t>직업별</t>
  </si>
  <si>
    <t>성    별  Gender</t>
    <phoneticPr fontId="3" type="noConversion"/>
  </si>
  <si>
    <t xml:space="preserve"> Erosion Control Projects</t>
    <phoneticPr fontId="39" type="noConversion"/>
  </si>
  <si>
    <t>산지사방(ha)
Hillsode erosion
control</t>
    <phoneticPr fontId="39" type="noConversion"/>
  </si>
  <si>
    <t>단위 : ha, 천원</t>
    <phoneticPr fontId="5" type="noConversion"/>
  </si>
  <si>
    <t>Forest Damage</t>
    <phoneticPr fontId="3" type="noConversion"/>
  </si>
  <si>
    <t>농산물 Agricultural products</t>
    <phoneticPr fontId="0" type="noConversion"/>
  </si>
  <si>
    <t>축산물 Livestock products</t>
    <phoneticPr fontId="0" type="noConversion"/>
  </si>
  <si>
    <t>유기 농산물 Organic</t>
    <phoneticPr fontId="3" type="noConversion"/>
  </si>
  <si>
    <t>무농약 농산물 Pesticide Free</t>
    <phoneticPr fontId="0" type="noConversion"/>
  </si>
  <si>
    <t>유기축산물 Organic</t>
    <phoneticPr fontId="3" type="noConversion"/>
  </si>
  <si>
    <t>무항생제축산물 Antibiotic free</t>
    <phoneticPr fontId="0" type="noConversion"/>
  </si>
  <si>
    <t>건수</t>
    <phoneticPr fontId="0" type="noConversion"/>
  </si>
  <si>
    <t>농가수</t>
    <phoneticPr fontId="0" type="noConversion"/>
  </si>
  <si>
    <t>면적</t>
    <phoneticPr fontId="0" type="noConversion"/>
  </si>
  <si>
    <t>No.of</t>
    <phoneticPr fontId="0" type="noConversion"/>
  </si>
  <si>
    <t>Total</t>
    <phoneticPr fontId="0" type="noConversion"/>
  </si>
  <si>
    <t>No.of</t>
    <phoneticPr fontId="0" type="noConversion"/>
  </si>
  <si>
    <t>Cases</t>
    <phoneticPr fontId="0" type="noConversion"/>
  </si>
  <si>
    <t>Households</t>
    <phoneticPr fontId="0" type="noConversion"/>
  </si>
  <si>
    <t>Area</t>
    <phoneticPr fontId="0" type="noConversion"/>
  </si>
  <si>
    <t>Shipment</t>
    <phoneticPr fontId="0" type="noConversion"/>
  </si>
  <si>
    <t>Year</t>
    <phoneticPr fontId="5" type="noConversion"/>
  </si>
  <si>
    <t>Year</t>
    <phoneticPr fontId="5" type="noConversion"/>
  </si>
  <si>
    <t>Unit : case, household, ha, ton</t>
    <phoneticPr fontId="5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</si>
  <si>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</si>
  <si>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</si>
  <si>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</si>
  <si>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</si>
  <si>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…</t>
    <phoneticPr fontId="2" type="noConversion"/>
  </si>
  <si>
    <t>단위 : 건, 가구, ha,  톤</t>
    <phoneticPr fontId="0" type="noConversion"/>
  </si>
  <si>
    <t>합계  Total</t>
    <phoneticPr fontId="0" type="noConversion"/>
  </si>
  <si>
    <t>연 별</t>
    <phoneticPr fontId="0" type="noConversion"/>
  </si>
  <si>
    <r>
      <t>출하량</t>
    </r>
    <r>
      <rPr>
        <vertAlign val="superscript"/>
        <sz val="9"/>
        <rFont val="맑은 고딕"/>
        <family val="3"/>
        <charset val="129"/>
        <scheme val="minor"/>
      </rPr>
      <t>1)</t>
    </r>
    <phoneticPr fontId="0" type="noConversion"/>
  </si>
  <si>
    <r>
      <t xml:space="preserve">공 수 의 </t>
    </r>
    <r>
      <rPr>
        <vertAlign val="superscript"/>
        <sz val="10"/>
        <rFont val="맑은 고딕"/>
        <family val="3"/>
        <charset val="129"/>
        <scheme val="minor"/>
      </rPr>
      <t>1)</t>
    </r>
    <phoneticPr fontId="3" type="noConversion"/>
  </si>
  <si>
    <r>
      <t>농용자재</t>
    </r>
    <r>
      <rPr>
        <vertAlign val="superscript"/>
        <sz val="9"/>
        <rFont val="맑은 고딕"/>
        <family val="3"/>
        <charset val="129"/>
        <scheme val="minor"/>
      </rPr>
      <t>1)</t>
    </r>
    <phoneticPr fontId="20" type="noConversion"/>
  </si>
  <si>
    <r>
      <t>토  석</t>
    </r>
    <r>
      <rPr>
        <vertAlign val="superscript"/>
        <sz val="9"/>
        <rFont val="맑은 고딕"/>
        <family val="3"/>
        <charset val="129"/>
        <scheme val="minor"/>
      </rPr>
      <t>6)</t>
    </r>
    <phoneticPr fontId="38" type="noConversion"/>
  </si>
  <si>
    <r>
      <t>기타</t>
    </r>
    <r>
      <rPr>
        <vertAlign val="superscript"/>
        <sz val="9"/>
        <rFont val="맑은 고딕"/>
        <family val="3"/>
        <charset val="129"/>
        <scheme val="minor"/>
      </rPr>
      <t>7)</t>
    </r>
    <phoneticPr fontId="38" type="noConversion"/>
  </si>
  <si>
    <r>
      <t>연  별</t>
    </r>
    <r>
      <rPr>
        <vertAlign val="superscript"/>
        <sz val="9"/>
        <rFont val="맑은 고딕"/>
        <family val="3"/>
        <charset val="129"/>
        <scheme val="minor"/>
      </rPr>
      <t>2)</t>
    </r>
    <phoneticPr fontId="20" type="noConversion"/>
  </si>
  <si>
    <r>
      <t>시군별</t>
    </r>
    <r>
      <rPr>
        <vertAlign val="superscript"/>
        <sz val="9"/>
        <rFont val="맑은 고딕"/>
        <family val="3"/>
        <charset val="129"/>
        <scheme val="minor"/>
      </rPr>
      <t>1)</t>
    </r>
    <phoneticPr fontId="38" type="noConversion"/>
  </si>
  <si>
    <t>17. 수 의 사 현 황</t>
    <phoneticPr fontId="3" type="noConversion"/>
  </si>
  <si>
    <t>18. 축산물 위생관계업소</t>
    <phoneticPr fontId="19" type="noConversion"/>
  </si>
  <si>
    <t>19. 임산물 생산량</t>
    <phoneticPr fontId="3" type="noConversion"/>
  </si>
  <si>
    <r>
      <t>20. 사방사업 실적</t>
    </r>
    <r>
      <rPr>
        <b/>
        <vertAlign val="superscript"/>
        <sz val="14"/>
        <rFont val="맑은 고딕"/>
        <family val="3"/>
        <charset val="129"/>
        <scheme val="minor"/>
      </rPr>
      <t>1)</t>
    </r>
    <phoneticPr fontId="39" type="noConversion"/>
  </si>
  <si>
    <r>
      <t>21.  불법 산림훼손 피해 현황</t>
    </r>
    <r>
      <rPr>
        <b/>
        <vertAlign val="superscript"/>
        <sz val="14"/>
        <rFont val="맑은 고딕"/>
        <family val="3"/>
        <charset val="129"/>
        <scheme val="minor"/>
      </rPr>
      <t>1)</t>
    </r>
    <phoneticPr fontId="3" type="noConversion"/>
  </si>
  <si>
    <t>식용란선별</t>
    <phoneticPr fontId="61" type="noConversion"/>
  </si>
  <si>
    <r>
      <t>판매업</t>
    </r>
    <r>
      <rPr>
        <vertAlign val="superscript"/>
        <sz val="9"/>
        <rFont val="맑은 고딕"/>
        <family val="3"/>
        <charset val="129"/>
        <scheme val="minor"/>
      </rPr>
      <t>1)</t>
    </r>
    <phoneticPr fontId="5" type="noConversion"/>
  </si>
  <si>
    <r>
      <t>처리업</t>
    </r>
    <r>
      <rPr>
        <vertAlign val="superscript"/>
        <sz val="9"/>
        <rFont val="맑은 고딕"/>
        <family val="3"/>
        <charset val="129"/>
        <scheme val="minor"/>
      </rPr>
      <t>2)</t>
    </r>
    <phoneticPr fontId="19" type="noConversion"/>
  </si>
  <si>
    <r>
      <t>전문판매업</t>
    </r>
    <r>
      <rPr>
        <vertAlign val="superscript"/>
        <sz val="9"/>
        <rFont val="맑은 고딕"/>
        <family val="3"/>
        <charset val="129"/>
        <scheme val="minor"/>
      </rPr>
      <t>3)</t>
    </r>
    <phoneticPr fontId="19" type="noConversion"/>
  </si>
  <si>
    <r>
      <t>판매가공업</t>
    </r>
    <r>
      <rPr>
        <vertAlign val="superscript"/>
        <sz val="9"/>
        <rFont val="맑은 고딕"/>
        <family val="3"/>
        <charset val="129"/>
        <scheme val="minor"/>
      </rPr>
      <t>4)</t>
    </r>
    <phoneticPr fontId="19" type="noConversion"/>
  </si>
  <si>
    <t xml:space="preserve">      2) 2014년 축산물가공업과 식육포장처리업은 별개 업종 - 분리 </t>
    <phoneticPr fontId="19" type="noConversion"/>
  </si>
  <si>
    <t xml:space="preserve">      3) 2014년 축산물 유통판매업 - 축산물유통전문판매업으로 용어변경</t>
    <phoneticPr fontId="19" type="noConversion"/>
  </si>
  <si>
    <t xml:space="preserve">      4) 2014년 축산물위생관리법 시행령 일부개정으로 "식육즉석판매가공업" 추가</t>
    <phoneticPr fontId="5" type="noConversion"/>
  </si>
  <si>
    <t xml:space="preserve">      5) 축산물위생관리법 시행령 일부개정(2018.04.24) "식용란선별포장업" 추가</t>
    <phoneticPr fontId="19" type="noConversion"/>
  </si>
  <si>
    <r>
      <t>포장업</t>
    </r>
    <r>
      <rPr>
        <vertAlign val="superscript"/>
        <sz val="9"/>
        <color theme="1"/>
        <rFont val="맑은 고딕"/>
        <family val="3"/>
        <charset val="129"/>
        <scheme val="major"/>
      </rPr>
      <t>5)</t>
    </r>
    <phoneticPr fontId="19" type="noConversion"/>
  </si>
  <si>
    <t>건</t>
    <phoneticPr fontId="5" type="noConversion"/>
  </si>
  <si>
    <t xml:space="preserve">불법산지전용
Illega lconversion of forest to other uses </t>
    <phoneticPr fontId="3" type="noConversion"/>
  </si>
  <si>
    <t>Forest Protected Areas</t>
    <phoneticPr fontId="19" type="noConversion"/>
  </si>
  <si>
    <t>단위：ha</t>
    <phoneticPr fontId="5" type="noConversion"/>
  </si>
  <si>
    <t>Unit：ha</t>
    <phoneticPr fontId="39" type="noConversion"/>
  </si>
  <si>
    <t>합계
Total</t>
    <phoneticPr fontId="5" type="noConversion"/>
  </si>
  <si>
    <t>재해방지
보호구역
Disaster Prevention</t>
    <phoneticPr fontId="5" type="noConversion"/>
  </si>
  <si>
    <t>생활환경
보호구역
Liverlihood Environment</t>
    <phoneticPr fontId="5" type="noConversion"/>
  </si>
  <si>
    <t>산림유전자원
보호구역
Forest Genetic
Resources</t>
    <phoneticPr fontId="5" type="noConversion"/>
  </si>
  <si>
    <t>수원함양
Warershed  conservation</t>
    <phoneticPr fontId="39" type="noConversion"/>
  </si>
  <si>
    <t>경   관
Landscape</t>
    <phoneticPr fontId="5" type="noConversion"/>
  </si>
  <si>
    <t>계
total</t>
    <phoneticPr fontId="5" type="noConversion"/>
  </si>
  <si>
    <t>1종 classⅠ</t>
    <phoneticPr fontId="5" type="noConversion"/>
  </si>
  <si>
    <t>2종 classⅡ</t>
    <phoneticPr fontId="5" type="noConversion"/>
  </si>
  <si>
    <t>3종 classⅢ</t>
    <phoneticPr fontId="5" type="noConversion"/>
  </si>
  <si>
    <t>Outbreak and Prevention of Forest Diseases·Pests</t>
    <phoneticPr fontId="5" type="noConversion"/>
  </si>
  <si>
    <t>단위 : 본, ha</t>
    <phoneticPr fontId="5" type="noConversion"/>
  </si>
  <si>
    <t>Unit : seedlings, ha</t>
    <phoneticPr fontId="5" type="noConversion"/>
  </si>
  <si>
    <t>소나무 재선충</t>
    <phoneticPr fontId="74" type="noConversion"/>
  </si>
  <si>
    <t>일 반 병 해 충</t>
    <phoneticPr fontId="5" type="noConversion"/>
  </si>
  <si>
    <t>연 별</t>
    <phoneticPr fontId="5" type="noConversion"/>
  </si>
  <si>
    <t>합계</t>
    <phoneticPr fontId="74" type="noConversion"/>
  </si>
  <si>
    <t>솔잎혹파리</t>
    <phoneticPr fontId="74" type="noConversion"/>
  </si>
  <si>
    <t>솔껍질 깍지벌레</t>
    <phoneticPr fontId="74" type="noConversion"/>
  </si>
  <si>
    <t>참나무시들음병</t>
    <phoneticPr fontId="74" type="noConversion"/>
  </si>
  <si>
    <t>솔나방</t>
    <phoneticPr fontId="74" type="noConversion"/>
  </si>
  <si>
    <t>흰불나방</t>
    <phoneticPr fontId="74" type="noConversion"/>
  </si>
  <si>
    <t>오리나무잎 벌레</t>
    <phoneticPr fontId="74" type="noConversion"/>
  </si>
  <si>
    <t>기타해충</t>
    <phoneticPr fontId="74" type="noConversion"/>
  </si>
  <si>
    <t>Pine wilt disease</t>
    <phoneticPr fontId="74" type="noConversion"/>
  </si>
  <si>
    <t>Total</t>
    <phoneticPr fontId="74" type="noConversion"/>
  </si>
  <si>
    <t>Pine gall midge</t>
    <phoneticPr fontId="74" type="noConversion"/>
  </si>
  <si>
    <t>Black pine bast scale</t>
    <phoneticPr fontId="74" type="noConversion"/>
  </si>
  <si>
    <t>Oak wilt</t>
    <phoneticPr fontId="74" type="noConversion"/>
  </si>
  <si>
    <t>Pine caterpillar</t>
    <phoneticPr fontId="74" type="noConversion"/>
  </si>
  <si>
    <t>Fall webworm</t>
    <phoneticPr fontId="74" type="noConversion"/>
  </si>
  <si>
    <t>Japanese alder leaf beetle</t>
    <phoneticPr fontId="74" type="noConversion"/>
  </si>
  <si>
    <t>Others</t>
    <phoneticPr fontId="74" type="noConversion"/>
  </si>
  <si>
    <t>발생본수</t>
    <phoneticPr fontId="74" type="noConversion"/>
  </si>
  <si>
    <t>방제본수</t>
    <phoneticPr fontId="74" type="noConversion"/>
  </si>
  <si>
    <t>발생면적</t>
    <phoneticPr fontId="74" type="noConversion"/>
  </si>
  <si>
    <t>방제면적</t>
    <phoneticPr fontId="74" type="noConversion"/>
  </si>
  <si>
    <t>Affected area</t>
    <phoneticPr fontId="74" type="noConversion"/>
  </si>
  <si>
    <t>Controlled area</t>
    <phoneticPr fontId="74" type="noConversion"/>
  </si>
  <si>
    <t>22.  산림보호구역 지정현황</t>
    <phoneticPr fontId="19" type="noConversion"/>
  </si>
  <si>
    <t xml:space="preserve">23. 산림병해충 발생 및 방제상황 </t>
    <phoneticPr fontId="39" type="noConversion"/>
  </si>
  <si>
    <t>25. 친환경농축산물 출하현황</t>
    <phoneticPr fontId="3" type="noConversion"/>
  </si>
  <si>
    <t>24. 어 선 보 유</t>
    <phoneticPr fontId="3" type="noConversion"/>
  </si>
  <si>
    <t>연별</t>
    <phoneticPr fontId="20" type="noConversion"/>
  </si>
  <si>
    <t xml:space="preserve">                  -</t>
  </si>
  <si>
    <t>2019</t>
    <phoneticPr fontId="19" type="noConversion"/>
  </si>
  <si>
    <t>재적</t>
  </si>
  <si>
    <t>volume</t>
  </si>
  <si>
    <t>…</t>
    <phoneticPr fontId="5" type="noConversion"/>
  </si>
  <si>
    <t>-</t>
    <phoneticPr fontId="5" type="noConversion"/>
  </si>
  <si>
    <t>…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</si>
</sst>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;[Red]&quot;₩&quot;\-#,##0"/>
    <numFmt numFmtId="177" formatCode="&quot;₩&quot;#,##0.00;[Red]&quot;₩&quot;\-#,##0.00"/>
    <numFmt numFmtId="178" formatCode="_ &quot;₩&quot;* #,##0_ ;_ &quot;₩&quot;* \-#,##0_ ;_ &quot;₩&quot;* &quot;-&quot;_ ;_ @_ "/>
    <numFmt numFmtId="179" formatCode="_ * #,##0_ ;_ * \-#,##0_ ;_ * &quot;-&quot;_ ;_ @_ "/>
    <numFmt numFmtId="180" formatCode="_ &quot;₩&quot;* #,##0.00_ ;_ &quot;₩&quot;* \-#,##0.00_ ;_ &quot;₩&quot;* &quot;-&quot;??_ ;_ @_ "/>
    <numFmt numFmtId="181" formatCode="_ * #,##0.00_ ;_ * \-#,##0.00_ ;_ * &quot;-&quot;??_ ;_ @_ "/>
    <numFmt numFmtId="182" formatCode="_ * #,##0.0_ ;_ * \-#,##0.0_ ;_ * &quot;-&quot;_ ;_ @_ "/>
    <numFmt numFmtId="183" formatCode="0.0"/>
    <numFmt numFmtId="184" formatCode="_ * #,##0.00_ ;_ * \-#,##0.00_ ;_ * &quot;-&quot;_ ;_ @_ "/>
    <numFmt numFmtId="185" formatCode="#,##0.0"/>
    <numFmt numFmtId="186" formatCode="0_);[Red]\(0\)"/>
    <numFmt numFmtId="187" formatCode="&quot;$&quot;#,##0_);[Red]\(&quot;$&quot;#,##0\)"/>
    <numFmt numFmtId="188" formatCode="&quot;$&quot;#,##0.00_);[Red]\(&quot;$&quot;#,##0.00\)"/>
    <numFmt numFmtId="189" formatCode="&quot;₩&quot;#,##0_);[Red]\(&quot;₩&quot;#,##0\)"/>
    <numFmt numFmtId="190" formatCode="#,##0.00\ ;\-#,##0.00;&quot;-&quot;\ ;@\ "/>
    <numFmt numFmtId="191" formatCode="#,##0\ ;\-#,##0;&quot;-&quot;\ ;@\ "/>
    <numFmt numFmtId="192" formatCode="###,###"/>
    <numFmt numFmtId="193" formatCode="#,##0;\-#,##0;&quot;-&quot;;@"/>
    <numFmt numFmtId="194" formatCode="#,##0\ ;\-#,##0\ ;&quot;-&quot;\ ;@\ "/>
    <numFmt numFmtId="195" formatCode="0.00_);[Red]\(0.00\)"/>
    <numFmt numFmtId="196" formatCode="#,##0\ \ \ \ ;\-#,##0\ \ \ \ ;&quot;-&quot;\ \ \ \ ;@"/>
    <numFmt numFmtId="197" formatCode="_-* #,##0.00_-;\-* #,##0.00_-;_-* &quot;-&quot;_-;_-@_-"/>
  </numFmts>
  <fonts count="82">
    <font>
      <sz val="12"/>
      <name val="바탕체"/>
      <family val="1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8"/>
      <name val="바탕"/>
      <family val="1"/>
      <charset val="129"/>
    </font>
    <font>
      <sz val="10"/>
      <name val="Arial"/>
      <family val="2"/>
    </font>
    <font>
      <sz val="8"/>
      <name val="바탕체"/>
      <family val="1"/>
      <charset val="129"/>
    </font>
    <font>
      <sz val="12"/>
      <name val="뼻뮝"/>
      <family val="1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.5"/>
      <name val="바탕체"/>
      <family val="1"/>
      <charset val="129"/>
    </font>
    <font>
      <b/>
      <sz val="18"/>
      <name val="궁서체"/>
      <family val="1"/>
      <charset val="129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b/>
      <sz val="9"/>
      <name val="바탕체"/>
      <family val="1"/>
      <charset val="129"/>
    </font>
    <font>
      <sz val="9"/>
      <name val="바탕체"/>
      <family val="1"/>
      <charset val="129"/>
    </font>
    <font>
      <sz val="12"/>
      <name val="바탕체"/>
      <family val="1"/>
      <charset val="129"/>
    </font>
    <font>
      <b/>
      <sz val="14"/>
      <name val="굴림"/>
      <family val="3"/>
      <charset val="129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b/>
      <sz val="9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Helv"/>
      <family val="2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vertAlign val="superscript"/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vertAlign val="superscript"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vertAlign val="superscript"/>
      <sz val="14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vertAlign val="superscript"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</font>
    <font>
      <b/>
      <sz val="9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2"/>
      <color rgb="FF000000"/>
      <name val="바탕체"/>
      <family val="1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1"/>
      </right>
      <top/>
      <bottom style="thin">
        <color theme="0" tint="-0.249977111117893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0" tint="-0.249977111117893"/>
      </top>
      <bottom style="thin">
        <color theme="1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</borders>
  <cellStyleXfs count="170">
    <xf numFmtId="0" fontId="0" fillId="0" borderId="0"/>
    <xf numFmtId="0" fontId="6" fillId="0" borderId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" fillId="0" borderId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0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1" fillId="0" borderId="0"/>
    <xf numFmtId="0" fontId="13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9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4" fillId="0" borderId="0"/>
    <xf numFmtId="0" fontId="15" fillId="0" borderId="0"/>
    <xf numFmtId="0" fontId="10" fillId="0" borderId="0"/>
    <xf numFmtId="0" fontId="11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 applyFill="0" applyBorder="0" applyAlignment="0" applyProtection="0"/>
    <xf numFmtId="2" fontId="16" fillId="0" borderId="0" applyFill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6" fillId="0" borderId="3" applyNumberFormat="0" applyFill="0" applyAlignment="0" applyProtection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 applyProtection="0"/>
    <xf numFmtId="0" fontId="76" fillId="0" borderId="0">
      <alignment vertical="center"/>
    </xf>
    <xf numFmtId="41" fontId="76" fillId="0" borderId="0">
      <alignment vertical="center"/>
    </xf>
    <xf numFmtId="42" fontId="76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</cellStyleXfs>
  <cellXfs count="588">
    <xf numFmtId="0" fontId="0" fillId="0" borderId="0" xfId="0"/>
    <xf numFmtId="0" fontId="21" fillId="0" borderId="4" xfId="6" applyFont="1" applyBorder="1"/>
    <xf numFmtId="0" fontId="21" fillId="0" borderId="4" xfId="0" applyFont="1" applyBorder="1"/>
    <xf numFmtId="0" fontId="22" fillId="0" borderId="4" xfId="6" applyFont="1" applyBorder="1"/>
    <xf numFmtId="0" fontId="21" fillId="0" borderId="4" xfId="6" applyFont="1" applyBorder="1" applyAlignment="1">
      <alignment horizontal="right"/>
    </xf>
    <xf numFmtId="0" fontId="23" fillId="0" borderId="0" xfId="6" applyFont="1"/>
    <xf numFmtId="179" fontId="21" fillId="0" borderId="0" xfId="2" applyFont="1" applyBorder="1" applyAlignment="1">
      <alignment horizontal="centerContinuous" vertical="center"/>
    </xf>
    <xf numFmtId="179" fontId="24" fillId="0" borderId="0" xfId="2" applyFont="1" applyBorder="1" applyAlignment="1">
      <alignment horizontal="center"/>
    </xf>
    <xf numFmtId="179" fontId="21" fillId="0" borderId="0" xfId="2" applyFont="1" applyBorder="1" applyAlignment="1">
      <alignment horizontal="center" vertical="center"/>
    </xf>
    <xf numFmtId="179" fontId="21" fillId="0" borderId="6" xfId="2" applyFont="1" applyBorder="1" applyAlignment="1">
      <alignment horizontal="center" vertical="center"/>
    </xf>
    <xf numFmtId="0" fontId="21" fillId="0" borderId="0" xfId="6" applyFont="1" applyAlignment="1">
      <alignment vertical="center"/>
    </xf>
    <xf numFmtId="0" fontId="21" fillId="0" borderId="0" xfId="0" applyFont="1" applyAlignment="1">
      <alignment horizontal="right" vertical="center"/>
    </xf>
    <xf numFmtId="0" fontId="24" fillId="0" borderId="0" xfId="6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6" applyFont="1"/>
    <xf numFmtId="0" fontId="25" fillId="0" borderId="0" xfId="0" applyFont="1"/>
    <xf numFmtId="0" fontId="26" fillId="0" borderId="0" xfId="6" applyFont="1" applyAlignment="1">
      <alignment horizontal="centerContinuous" vertical="top"/>
    </xf>
    <xf numFmtId="0" fontId="27" fillId="0" borderId="0" xfId="0" applyFont="1" applyAlignment="1">
      <alignment horizontal="centerContinuous" vertical="top"/>
    </xf>
    <xf numFmtId="0" fontId="26" fillId="0" borderId="0" xfId="6" applyFont="1" applyAlignment="1">
      <alignment vertical="top"/>
    </xf>
    <xf numFmtId="0" fontId="21" fillId="0" borderId="5" xfId="0" applyFont="1" applyBorder="1" applyAlignment="1">
      <alignment horizontal="center" vertical="center"/>
    </xf>
    <xf numFmtId="179" fontId="24" fillId="0" borderId="0" xfId="2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6" applyFont="1"/>
    <xf numFmtId="0" fontId="21" fillId="0" borderId="4" xfId="0" applyFont="1" applyBorder="1" applyAlignment="1">
      <alignment horizontal="right"/>
    </xf>
    <xf numFmtId="0" fontId="21" fillId="0" borderId="0" xfId="6" applyFont="1" applyAlignment="1">
      <alignment horizontal="right" vertical="center"/>
    </xf>
    <xf numFmtId="0" fontId="24" fillId="0" borderId="0" xfId="6" applyFont="1" applyAlignment="1">
      <alignment horizontal="right"/>
    </xf>
    <xf numFmtId="0" fontId="21" fillId="0" borderId="0" xfId="0" applyFont="1" applyAlignment="1">
      <alignment horizontal="center" vertical="center"/>
    </xf>
    <xf numFmtId="179" fontId="21" fillId="0" borderId="6" xfId="2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Continuous" vertical="center" shrinkToFit="1"/>
    </xf>
    <xf numFmtId="0" fontId="21" fillId="0" borderId="6" xfId="0" applyFont="1" applyBorder="1" applyAlignment="1">
      <alignment horizontal="centerContinuous" vertical="center" shrinkToFit="1"/>
    </xf>
    <xf numFmtId="179" fontId="21" fillId="0" borderId="6" xfId="2" applyFont="1" applyBorder="1" applyAlignment="1">
      <alignment horizontal="left" vertical="center" shrinkToFit="1"/>
    </xf>
    <xf numFmtId="179" fontId="24" fillId="0" borderId="0" xfId="2" applyFont="1" applyBorder="1" applyAlignment="1">
      <alignment horizontal="center" shrinkToFit="1"/>
    </xf>
    <xf numFmtId="3" fontId="21" fillId="0" borderId="0" xfId="0" applyNumberFormat="1" applyFont="1" applyAlignment="1">
      <alignment horizontal="right" vertical="center"/>
    </xf>
    <xf numFmtId="0" fontId="24" fillId="0" borderId="0" xfId="6" applyFont="1" applyAlignment="1">
      <alignment horizontal="center"/>
    </xf>
    <xf numFmtId="0" fontId="25" fillId="0" borderId="0" xfId="0" applyFont="1" applyAlignment="1">
      <alignment horizontal="right"/>
    </xf>
    <xf numFmtId="3" fontId="24" fillId="0" borderId="0" xfId="6" applyNumberFormat="1" applyFont="1"/>
    <xf numFmtId="179" fontId="28" fillId="0" borderId="0" xfId="2" applyFont="1" applyBorder="1" applyAlignment="1">
      <alignment horizontal="right" vertical="center"/>
    </xf>
    <xf numFmtId="3" fontId="29" fillId="0" borderId="0" xfId="6" applyNumberFormat="1" applyFont="1" applyAlignment="1">
      <alignment horizontal="right"/>
    </xf>
    <xf numFmtId="3" fontId="30" fillId="0" borderId="0" xfId="6" applyNumberFormat="1" applyFont="1" applyAlignment="1">
      <alignment horizontal="right"/>
    </xf>
    <xf numFmtId="0" fontId="28" fillId="0" borderId="5" xfId="6" quotePrefix="1" applyFont="1" applyBorder="1" applyAlignment="1">
      <alignment horizontal="center" vertical="center"/>
    </xf>
    <xf numFmtId="0" fontId="28" fillId="0" borderId="8" xfId="6" quotePrefix="1" applyFont="1" applyBorder="1" applyAlignment="1">
      <alignment horizontal="center" vertical="center"/>
    </xf>
    <xf numFmtId="0" fontId="31" fillId="0" borderId="7" xfId="6" quotePrefix="1" applyFont="1" applyBorder="1" applyAlignment="1">
      <alignment horizontal="center" vertical="center"/>
    </xf>
    <xf numFmtId="0" fontId="31" fillId="0" borderId="11" xfId="6" quotePrefix="1" applyFont="1" applyBorder="1" applyAlignment="1">
      <alignment horizontal="center" vertical="center"/>
    </xf>
    <xf numFmtId="3" fontId="29" fillId="0" borderId="0" xfId="6" applyNumberFormat="1" applyFont="1" applyAlignment="1">
      <alignment horizontal="right" vertical="center"/>
    </xf>
    <xf numFmtId="3" fontId="30" fillId="0" borderId="0" xfId="6" applyNumberFormat="1" applyFont="1" applyAlignment="1">
      <alignment horizontal="right" vertical="center"/>
    </xf>
    <xf numFmtId="3" fontId="33" fillId="0" borderId="0" xfId="6" applyNumberFormat="1" applyFont="1" applyAlignment="1">
      <alignment horizontal="right"/>
    </xf>
    <xf numFmtId="3" fontId="34" fillId="0" borderId="0" xfId="6" applyNumberFormat="1" applyFont="1" applyAlignment="1">
      <alignment horizontal="right"/>
    </xf>
    <xf numFmtId="0" fontId="32" fillId="0" borderId="5" xfId="6" quotePrefix="1" applyFont="1" applyBorder="1" applyAlignment="1">
      <alignment horizontal="center" vertical="center"/>
    </xf>
    <xf numFmtId="0" fontId="35" fillId="0" borderId="7" xfId="6" quotePrefix="1" applyFont="1" applyBorder="1" applyAlignment="1">
      <alignment horizontal="center" vertical="center"/>
    </xf>
    <xf numFmtId="0" fontId="32" fillId="0" borderId="8" xfId="6" quotePrefix="1" applyFont="1" applyBorder="1" applyAlignment="1">
      <alignment horizontal="center" vertical="center"/>
    </xf>
    <xf numFmtId="179" fontId="21" fillId="0" borderId="19" xfId="2" applyFont="1" applyBorder="1" applyAlignment="1">
      <alignment horizontal="centerContinuous" vertical="center"/>
    </xf>
    <xf numFmtId="179" fontId="21" fillId="0" borderId="16" xfId="2" applyFont="1" applyBorder="1" applyAlignment="1">
      <alignment horizontal="centerContinuous" vertical="center"/>
    </xf>
    <xf numFmtId="0" fontId="1" fillId="0" borderId="0" xfId="0" applyFont="1"/>
    <xf numFmtId="179" fontId="21" fillId="0" borderId="16" xfId="2" applyFont="1" applyBorder="1" applyAlignment="1">
      <alignment horizontal="center" vertical="center"/>
    </xf>
    <xf numFmtId="179" fontId="21" fillId="0" borderId="19" xfId="2" applyFont="1" applyBorder="1" applyAlignment="1">
      <alignment horizontal="center" vertical="center"/>
    </xf>
    <xf numFmtId="0" fontId="21" fillId="0" borderId="13" xfId="0" applyFont="1" applyBorder="1" applyAlignment="1">
      <alignment horizontal="centerContinuous" vertical="center"/>
    </xf>
    <xf numFmtId="179" fontId="21" fillId="0" borderId="13" xfId="2" applyFont="1" applyBorder="1" applyAlignment="1">
      <alignment horizontal="center" vertical="center"/>
    </xf>
    <xf numFmtId="179" fontId="21" fillId="0" borderId="13" xfId="2" applyFont="1" applyBorder="1" applyAlignment="1">
      <alignment horizontal="centerContinuous" vertical="center"/>
    </xf>
    <xf numFmtId="0" fontId="21" fillId="0" borderId="16" xfId="0" applyFont="1" applyBorder="1" applyAlignment="1">
      <alignment horizontal="centerContinuous" vertical="center"/>
    </xf>
    <xf numFmtId="0" fontId="21" fillId="0" borderId="15" xfId="0" applyFont="1" applyBorder="1" applyAlignment="1">
      <alignment horizontal="centerContinuous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Continuous" vertical="center"/>
    </xf>
    <xf numFmtId="0" fontId="21" fillId="0" borderId="16" xfId="0" applyFont="1" applyBorder="1" applyAlignment="1">
      <alignment horizontal="centerContinuous" vertical="center" shrinkToFit="1"/>
    </xf>
    <xf numFmtId="0" fontId="21" fillId="0" borderId="16" xfId="0" applyFont="1" applyBorder="1" applyAlignment="1">
      <alignment vertical="center" shrinkToFit="1"/>
    </xf>
    <xf numFmtId="179" fontId="21" fillId="0" borderId="16" xfId="2" applyFont="1" applyBorder="1" applyAlignment="1">
      <alignment horizontal="centerContinuous" vertical="center" shrinkToFit="1"/>
    </xf>
    <xf numFmtId="179" fontId="24" fillId="0" borderId="16" xfId="2" applyFont="1" applyBorder="1" applyAlignment="1">
      <alignment horizontal="center" vertical="center" shrinkToFit="1"/>
    </xf>
    <xf numFmtId="0" fontId="35" fillId="0" borderId="11" xfId="6" quotePrefix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6" applyFont="1" applyBorder="1" applyAlignment="1">
      <alignment horizontal="center" vertical="center"/>
    </xf>
    <xf numFmtId="192" fontId="28" fillId="0" borderId="0" xfId="2" applyNumberFormat="1" applyFont="1" applyBorder="1" applyAlignment="1">
      <alignment horizontal="right" vertical="center"/>
    </xf>
    <xf numFmtId="192" fontId="32" fillId="0" borderId="0" xfId="2" applyNumberFormat="1" applyFont="1" applyBorder="1" applyAlignment="1">
      <alignment horizontal="right" vertical="center"/>
    </xf>
    <xf numFmtId="192" fontId="31" fillId="0" borderId="6" xfId="2" applyNumberFormat="1" applyFont="1" applyBorder="1" applyAlignment="1">
      <alignment horizontal="right" vertical="center"/>
    </xf>
    <xf numFmtId="192" fontId="35" fillId="0" borderId="6" xfId="2" applyNumberFormat="1" applyFont="1" applyBorder="1" applyAlignment="1">
      <alignment horizontal="right" vertical="center"/>
    </xf>
    <xf numFmtId="192" fontId="31" fillId="0" borderId="11" xfId="2" applyNumberFormat="1" applyFont="1" applyBorder="1" applyAlignment="1">
      <alignment horizontal="right" vertical="center"/>
    </xf>
    <xf numFmtId="0" fontId="21" fillId="0" borderId="20" xfId="6" applyFont="1" applyBorder="1" applyAlignment="1">
      <alignment vertical="center"/>
    </xf>
    <xf numFmtId="192" fontId="37" fillId="0" borderId="0" xfId="6" applyNumberFormat="1" applyFont="1" applyAlignment="1">
      <alignment horizontal="right" vertical="center"/>
    </xf>
    <xf numFmtId="192" fontId="36" fillId="0" borderId="6" xfId="6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179" fontId="21" fillId="0" borderId="11" xfId="2" applyFont="1" applyBorder="1" applyAlignment="1">
      <alignment horizontal="center" vertical="center"/>
    </xf>
    <xf numFmtId="192" fontId="28" fillId="0" borderId="0" xfId="2" applyNumberFormat="1" applyFont="1" applyBorder="1" applyAlignment="1">
      <alignment vertical="center"/>
    </xf>
    <xf numFmtId="192" fontId="32" fillId="0" borderId="0" xfId="2" applyNumberFormat="1" applyFont="1" applyBorder="1" applyAlignment="1">
      <alignment vertical="center"/>
    </xf>
    <xf numFmtId="192" fontId="31" fillId="0" borderId="6" xfId="2" applyNumberFormat="1" applyFont="1" applyBorder="1" applyAlignment="1">
      <alignment vertical="center"/>
    </xf>
    <xf numFmtId="192" fontId="35" fillId="0" borderId="6" xfId="2" applyNumberFormat="1" applyFont="1" applyBorder="1" applyAlignment="1">
      <alignment vertical="center"/>
    </xf>
    <xf numFmtId="192" fontId="35" fillId="0" borderId="7" xfId="2" applyNumberFormat="1" applyFont="1" applyBorder="1" applyAlignment="1">
      <alignment horizontal="right" vertical="center"/>
    </xf>
    <xf numFmtId="0" fontId="21" fillId="0" borderId="8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79" fontId="31" fillId="0" borderId="0" xfId="2" applyFont="1" applyBorder="1" applyAlignment="1">
      <alignment horizontal="right" vertical="center"/>
    </xf>
    <xf numFmtId="0" fontId="41" fillId="0" borderId="0" xfId="6" applyFont="1" applyAlignment="1">
      <alignment horizontal="centerContinuous" vertical="top"/>
    </xf>
    <xf numFmtId="2" fontId="41" fillId="0" borderId="0" xfId="6" applyNumberFormat="1" applyFont="1" applyAlignment="1">
      <alignment horizontal="centerContinuous" vertical="top"/>
    </xf>
    <xf numFmtId="3" fontId="41" fillId="0" borderId="0" xfId="0" applyNumberFormat="1" applyFont="1" applyAlignment="1">
      <alignment horizontal="centerContinuous" vertical="top"/>
    </xf>
    <xf numFmtId="0" fontId="42" fillId="0" borderId="0" xfId="0" applyFont="1" applyAlignment="1">
      <alignment horizontal="centerContinuous" vertical="top"/>
    </xf>
    <xf numFmtId="0" fontId="41" fillId="0" borderId="0" xfId="6" applyFont="1" applyAlignment="1">
      <alignment vertical="top"/>
    </xf>
    <xf numFmtId="0" fontId="43" fillId="0" borderId="0" xfId="0" applyFont="1"/>
    <xf numFmtId="185" fontId="44" fillId="0" borderId="0" xfId="0" applyNumberFormat="1" applyFont="1" applyAlignment="1">
      <alignment horizontal="left"/>
    </xf>
    <xf numFmtId="3" fontId="43" fillId="0" borderId="0" xfId="0" applyNumberFormat="1" applyFont="1"/>
    <xf numFmtId="0" fontId="43" fillId="0" borderId="0" xfId="0" applyFont="1" applyAlignment="1">
      <alignment horizontal="right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8" xfId="0" applyFont="1" applyBorder="1" applyAlignment="1">
      <alignment horizontal="left" vertical="center"/>
    </xf>
    <xf numFmtId="3" fontId="45" fillId="0" borderId="9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centerContinuous" vertical="center"/>
    </xf>
    <xf numFmtId="3" fontId="45" fillId="0" borderId="8" xfId="0" applyNumberFormat="1" applyFont="1" applyBorder="1" applyAlignment="1">
      <alignment horizontal="center" vertical="center" shrinkToFit="1"/>
    </xf>
    <xf numFmtId="3" fontId="45" fillId="0" borderId="15" xfId="0" applyNumberFormat="1" applyFont="1" applyBorder="1" applyAlignment="1">
      <alignment horizontal="center" vertical="center" shrinkToFit="1"/>
    </xf>
    <xf numFmtId="0" fontId="45" fillId="0" borderId="7" xfId="0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 shrinkToFit="1"/>
    </xf>
    <xf numFmtId="3" fontId="45" fillId="0" borderId="16" xfId="0" applyNumberFormat="1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left" vertical="center"/>
    </xf>
    <xf numFmtId="0" fontId="47" fillId="0" borderId="5" xfId="6" quotePrefix="1" applyFont="1" applyBorder="1" applyAlignment="1">
      <alignment horizontal="center" vertical="center"/>
    </xf>
    <xf numFmtId="179" fontId="47" fillId="0" borderId="8" xfId="2" applyFont="1" applyBorder="1" applyAlignment="1">
      <alignment horizontal="right" vertical="center"/>
    </xf>
    <xf numFmtId="179" fontId="47" fillId="0" borderId="0" xfId="2" applyFont="1" applyBorder="1" applyAlignment="1">
      <alignment horizontal="right" vertical="center"/>
    </xf>
    <xf numFmtId="193" fontId="48" fillId="0" borderId="0" xfId="0" applyNumberFormat="1" applyFont="1" applyAlignment="1">
      <alignment horizontal="right" vertical="center"/>
    </xf>
    <xf numFmtId="3" fontId="45" fillId="0" borderId="0" xfId="2" applyNumberFormat="1" applyFont="1" applyBorder="1" applyAlignment="1">
      <alignment horizontal="right" vertical="center"/>
    </xf>
    <xf numFmtId="182" fontId="47" fillId="0" borderId="0" xfId="2" applyNumberFormat="1" applyFont="1" applyBorder="1" applyAlignment="1">
      <alignment horizontal="right" vertical="center"/>
    </xf>
    <xf numFmtId="3" fontId="50" fillId="0" borderId="0" xfId="2" applyNumberFormat="1" applyFont="1" applyBorder="1" applyAlignment="1">
      <alignment horizontal="right" vertical="center"/>
    </xf>
    <xf numFmtId="0" fontId="47" fillId="0" borderId="0" xfId="6" applyFont="1" applyAlignment="1">
      <alignment vertical="center"/>
    </xf>
    <xf numFmtId="179" fontId="50" fillId="0" borderId="0" xfId="2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0" xfId="6" applyFont="1" applyAlignment="1">
      <alignment horizontal="right" vertical="center"/>
    </xf>
    <xf numFmtId="2" fontId="47" fillId="0" borderId="0" xfId="6" applyNumberFormat="1" applyFont="1" applyAlignment="1">
      <alignment horizontal="right" vertical="center"/>
    </xf>
    <xf numFmtId="3" fontId="47" fillId="0" borderId="0" xfId="6" applyNumberFormat="1" applyFont="1" applyAlignment="1">
      <alignment horizontal="right" vertical="center"/>
    </xf>
    <xf numFmtId="2" fontId="47" fillId="0" borderId="0" xfId="0" applyNumberFormat="1" applyFont="1" applyAlignment="1">
      <alignment horizontal="right" vertical="center"/>
    </xf>
    <xf numFmtId="0" fontId="47" fillId="0" borderId="0" xfId="6" applyFont="1" applyAlignment="1">
      <alignment horizontal="center" vertical="center"/>
    </xf>
    <xf numFmtId="0" fontId="45" fillId="0" borderId="0" xfId="6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47" fillId="0" borderId="4" xfId="6" applyFont="1" applyBorder="1"/>
    <xf numFmtId="0" fontId="49" fillId="0" borderId="4" xfId="6" applyFont="1" applyBorder="1"/>
    <xf numFmtId="0" fontId="50" fillId="0" borderId="0" xfId="6" applyFont="1"/>
    <xf numFmtId="179" fontId="47" fillId="0" borderId="5" xfId="2" applyFont="1" applyBorder="1" applyAlignment="1">
      <alignment horizontal="center" vertical="center"/>
    </xf>
    <xf numFmtId="179" fontId="47" fillId="0" borderId="8" xfId="2" applyFont="1" applyBorder="1" applyAlignment="1">
      <alignment horizontal="center" vertical="center"/>
    </xf>
    <xf numFmtId="179" fontId="45" fillId="0" borderId="0" xfId="2" applyFont="1" applyBorder="1" applyAlignment="1">
      <alignment horizontal="center"/>
    </xf>
    <xf numFmtId="179" fontId="47" fillId="0" borderId="10" xfId="2" applyFont="1" applyBorder="1" applyAlignment="1">
      <alignment horizontal="centerContinuous" vertical="center"/>
    </xf>
    <xf numFmtId="179" fontId="47" fillId="0" borderId="19" xfId="2" applyFont="1" applyBorder="1" applyAlignment="1">
      <alignment horizontal="centerContinuous" vertical="center"/>
    </xf>
    <xf numFmtId="179" fontId="47" fillId="0" borderId="19" xfId="2" applyFont="1" applyBorder="1" applyAlignment="1">
      <alignment horizontal="center" vertical="center"/>
    </xf>
    <xf numFmtId="0" fontId="42" fillId="0" borderId="9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179" fontId="47" fillId="0" borderId="15" xfId="2" applyFont="1" applyBorder="1" applyAlignment="1">
      <alignment horizontal="center" vertical="center"/>
    </xf>
    <xf numFmtId="179" fontId="47" fillId="0" borderId="7" xfId="2" applyFont="1" applyBorder="1" applyAlignment="1">
      <alignment horizontal="center" vertical="center"/>
    </xf>
    <xf numFmtId="179" fontId="47" fillId="0" borderId="11" xfId="2" applyFont="1" applyBorder="1" applyAlignment="1">
      <alignment horizontal="center" vertical="center"/>
    </xf>
    <xf numFmtId="179" fontId="47" fillId="0" borderId="16" xfId="2" applyFont="1" applyBorder="1" applyAlignment="1">
      <alignment horizontal="center" vertical="center"/>
    </xf>
    <xf numFmtId="0" fontId="47" fillId="0" borderId="0" xfId="6" quotePrefix="1" applyFont="1" applyAlignment="1">
      <alignment horizontal="center" vertical="center"/>
    </xf>
    <xf numFmtId="192" fontId="47" fillId="0" borderId="8" xfId="0" applyNumberFormat="1" applyFont="1" applyBorder="1" applyAlignment="1">
      <alignment horizontal="right" vertical="center"/>
    </xf>
    <xf numFmtId="192" fontId="47" fillId="0" borderId="0" xfId="0" applyNumberFormat="1" applyFont="1" applyAlignment="1">
      <alignment horizontal="right" vertical="center"/>
    </xf>
    <xf numFmtId="0" fontId="47" fillId="0" borderId="8" xfId="6" quotePrefix="1" applyFont="1" applyBorder="1" applyAlignment="1">
      <alignment horizontal="center" vertical="center"/>
    </xf>
    <xf numFmtId="3" fontId="45" fillId="0" borderId="0" xfId="6" applyNumberFormat="1" applyFont="1" applyAlignment="1">
      <alignment horizontal="right"/>
    </xf>
    <xf numFmtId="3" fontId="50" fillId="0" borderId="0" xfId="6" applyNumberFormat="1" applyFont="1" applyAlignment="1">
      <alignment horizontal="right"/>
    </xf>
    <xf numFmtId="3" fontId="47" fillId="0" borderId="0" xfId="6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0" fontId="45" fillId="0" borderId="0" xfId="6" applyFont="1"/>
    <xf numFmtId="0" fontId="45" fillId="0" borderId="4" xfId="6" applyFont="1" applyBorder="1"/>
    <xf numFmtId="185" fontId="53" fillId="0" borderId="4" xfId="0" applyNumberFormat="1" applyFont="1" applyBorder="1" applyAlignment="1">
      <alignment horizontal="left"/>
    </xf>
    <xf numFmtId="0" fontId="45" fillId="0" borderId="4" xfId="0" applyFont="1" applyBorder="1"/>
    <xf numFmtId="0" fontId="50" fillId="0" borderId="4" xfId="6" applyFont="1" applyBorder="1"/>
    <xf numFmtId="0" fontId="45" fillId="0" borderId="4" xfId="0" applyFont="1" applyBorder="1" applyAlignment="1">
      <alignment horizontal="right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12" xfId="6" applyFont="1" applyBorder="1" applyAlignment="1">
      <alignment vertical="center"/>
    </xf>
    <xf numFmtId="0" fontId="45" fillId="0" borderId="15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8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shrinkToFit="1"/>
    </xf>
    <xf numFmtId="0" fontId="45" fillId="0" borderId="7" xfId="0" applyFont="1" applyBorder="1" applyAlignment="1">
      <alignment horizontal="center" vertical="center" shrinkToFit="1"/>
    </xf>
    <xf numFmtId="192" fontId="45" fillId="0" borderId="16" xfId="0" applyNumberFormat="1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wrapText="1"/>
    </xf>
    <xf numFmtId="192" fontId="47" fillId="0" borderId="8" xfId="0" applyNumberFormat="1" applyFont="1" applyBorder="1" applyAlignment="1">
      <alignment horizontal="center" vertical="center"/>
    </xf>
    <xf numFmtId="192" fontId="47" fillId="0" borderId="0" xfId="0" applyNumberFormat="1" applyFont="1" applyAlignment="1">
      <alignment horizontal="center" vertical="center"/>
    </xf>
    <xf numFmtId="192" fontId="47" fillId="0" borderId="0" xfId="6" applyNumberFormat="1" applyFont="1" applyAlignment="1">
      <alignment horizontal="center" vertical="center"/>
    </xf>
    <xf numFmtId="179" fontId="47" fillId="0" borderId="0" xfId="2" applyFont="1" applyBorder="1" applyAlignment="1">
      <alignment horizontal="center" vertical="center"/>
    </xf>
    <xf numFmtId="0" fontId="47" fillId="0" borderId="8" xfId="0" quotePrefix="1" applyFont="1" applyBorder="1" applyAlignment="1">
      <alignment horizontal="center" vertical="center"/>
    </xf>
    <xf numFmtId="192" fontId="47" fillId="0" borderId="0" xfId="2" applyNumberFormat="1" applyFont="1" applyBorder="1" applyAlignment="1">
      <alignment horizontal="center" vertical="center"/>
    </xf>
    <xf numFmtId="0" fontId="47" fillId="0" borderId="0" xfId="0" applyFont="1" applyAlignment="1">
      <alignment vertical="top"/>
    </xf>
    <xf numFmtId="0" fontId="47" fillId="0" borderId="0" xfId="6" applyFont="1" applyAlignment="1">
      <alignment vertical="top"/>
    </xf>
    <xf numFmtId="0" fontId="42" fillId="0" borderId="4" xfId="0" applyFont="1" applyBorder="1"/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79" fontId="47" fillId="0" borderId="13" xfId="2" applyFont="1" applyFill="1" applyBorder="1" applyAlignment="1">
      <alignment horizontal="centerContinuous" vertical="center"/>
    </xf>
    <xf numFmtId="179" fontId="47" fillId="0" borderId="13" xfId="2" applyFont="1" applyFill="1" applyBorder="1" applyAlignment="1">
      <alignment vertical="center"/>
    </xf>
    <xf numFmtId="0" fontId="47" fillId="0" borderId="13" xfId="0" applyFont="1" applyBorder="1" applyAlignment="1">
      <alignment horizontal="centerContinuous" vertical="center"/>
    </xf>
    <xf numFmtId="179" fontId="47" fillId="0" borderId="15" xfId="2" applyFont="1" applyFill="1" applyBorder="1" applyAlignment="1">
      <alignment horizontal="center" vertical="center"/>
    </xf>
    <xf numFmtId="179" fontId="47" fillId="0" borderId="0" xfId="2" applyFont="1" applyFill="1" applyBorder="1" applyAlignment="1">
      <alignment horizontal="center" vertical="center"/>
    </xf>
    <xf numFmtId="179" fontId="47" fillId="0" borderId="15" xfId="2" applyFont="1" applyFill="1" applyBorder="1" applyAlignment="1">
      <alignment horizontal="centerContinuous" vertical="center"/>
    </xf>
    <xf numFmtId="179" fontId="47" fillId="0" borderId="5" xfId="2" applyFont="1" applyFill="1" applyBorder="1" applyAlignment="1">
      <alignment horizontal="centerContinuous" vertical="center"/>
    </xf>
    <xf numFmtId="0" fontId="43" fillId="0" borderId="15" xfId="0" applyFont="1" applyBorder="1" applyAlignment="1">
      <alignment horizontal="center" vertical="center"/>
    </xf>
    <xf numFmtId="179" fontId="47" fillId="0" borderId="15" xfId="2" applyFont="1" applyFill="1" applyBorder="1" applyAlignment="1">
      <alignment horizontal="centerContinuous" vertical="center" shrinkToFit="1"/>
    </xf>
    <xf numFmtId="179" fontId="47" fillId="0" borderId="5" xfId="2" applyFont="1" applyFill="1" applyBorder="1" applyAlignment="1">
      <alignment horizontal="centerContinuous" vertical="center" shrinkToFit="1"/>
    </xf>
    <xf numFmtId="179" fontId="45" fillId="0" borderId="0" xfId="2" applyFont="1" applyBorder="1" applyAlignment="1">
      <alignment horizontal="center" shrinkToFit="1"/>
    </xf>
    <xf numFmtId="0" fontId="45" fillId="0" borderId="16" xfId="0" applyFont="1" applyBorder="1" applyAlignment="1">
      <alignment horizontal="center" vertical="center"/>
    </xf>
    <xf numFmtId="179" fontId="47" fillId="0" borderId="16" xfId="2" applyFont="1" applyFill="1" applyBorder="1" applyAlignment="1">
      <alignment horizontal="centerContinuous" vertical="center" shrinkToFit="1"/>
    </xf>
    <xf numFmtId="179" fontId="47" fillId="0" borderId="7" xfId="2" applyFont="1" applyFill="1" applyBorder="1" applyAlignment="1">
      <alignment horizontal="centerContinuous" vertical="center" shrinkToFit="1"/>
    </xf>
    <xf numFmtId="0" fontId="55" fillId="0" borderId="5" xfId="6" quotePrefix="1" applyFont="1" applyBorder="1" applyAlignment="1">
      <alignment horizontal="center" vertical="center"/>
    </xf>
    <xf numFmtId="192" fontId="55" fillId="0" borderId="0" xfId="2" applyNumberFormat="1" applyFont="1" applyBorder="1" applyAlignment="1">
      <alignment horizontal="right" vertical="center"/>
    </xf>
    <xf numFmtId="0" fontId="55" fillId="0" borderId="8" xfId="6" quotePrefix="1" applyFont="1" applyBorder="1" applyAlignment="1">
      <alignment horizontal="center" vertical="center"/>
    </xf>
    <xf numFmtId="3" fontId="56" fillId="0" borderId="0" xfId="6" applyNumberFormat="1" applyFont="1" applyAlignment="1">
      <alignment horizontal="right"/>
    </xf>
    <xf numFmtId="0" fontId="57" fillId="0" borderId="11" xfId="6" quotePrefix="1" applyFont="1" applyBorder="1" applyAlignment="1">
      <alignment horizontal="center" vertical="center"/>
    </xf>
    <xf numFmtId="3" fontId="45" fillId="0" borderId="0" xfId="0" applyNumberFormat="1" applyFont="1" applyAlignment="1">
      <alignment vertical="center"/>
    </xf>
    <xf numFmtId="3" fontId="45" fillId="0" borderId="0" xfId="0" applyNumberFormat="1" applyFont="1"/>
    <xf numFmtId="0" fontId="54" fillId="0" borderId="0" xfId="0" applyFont="1" applyAlignment="1">
      <alignment vertical="center"/>
    </xf>
    <xf numFmtId="0" fontId="47" fillId="0" borderId="4" xfId="0" applyFont="1" applyBorder="1" applyAlignment="1">
      <alignment vertical="center"/>
    </xf>
    <xf numFmtId="0" fontId="54" fillId="0" borderId="4" xfId="0" applyFont="1" applyBorder="1" applyAlignment="1">
      <alignment vertical="center"/>
    </xf>
    <xf numFmtId="0" fontId="45" fillId="0" borderId="4" xfId="0" applyFont="1" applyBorder="1" applyAlignment="1">
      <alignment horizontal="right" vertical="center"/>
    </xf>
    <xf numFmtId="190" fontId="47" fillId="0" borderId="0" xfId="145" applyNumberFormat="1" applyFont="1" applyAlignment="1">
      <alignment horizontal="right" vertical="center"/>
    </xf>
    <xf numFmtId="191" fontId="47" fillId="0" borderId="0" xfId="145" applyNumberFormat="1" applyFont="1" applyAlignment="1">
      <alignment horizontal="right" vertical="center"/>
    </xf>
    <xf numFmtId="0" fontId="47" fillId="0" borderId="0" xfId="5" applyNumberFormat="1" applyFont="1" applyFill="1" applyAlignment="1"/>
    <xf numFmtId="2" fontId="47" fillId="0" borderId="4" xfId="6" applyNumberFormat="1" applyFont="1" applyBorder="1" applyAlignment="1">
      <alignment horizontal="center"/>
    </xf>
    <xf numFmtId="3" fontId="47" fillId="0" borderId="4" xfId="0" applyNumberFormat="1" applyFont="1" applyBorder="1"/>
    <xf numFmtId="0" fontId="47" fillId="0" borderId="4" xfId="0" applyFont="1" applyBorder="1" applyAlignment="1">
      <alignment horizontal="right"/>
    </xf>
    <xf numFmtId="2" fontId="45" fillId="0" borderId="6" xfId="2" applyNumberFormat="1" applyFont="1" applyBorder="1" applyAlignment="1">
      <alignment horizontal="centerContinuous" vertical="center"/>
    </xf>
    <xf numFmtId="0" fontId="47" fillId="0" borderId="17" xfId="6" applyFont="1" applyBorder="1" applyAlignment="1">
      <alignment horizontal="center" vertical="center"/>
    </xf>
    <xf numFmtId="0" fontId="47" fillId="0" borderId="11" xfId="6" applyFont="1" applyBorder="1" applyAlignment="1">
      <alignment horizontal="center" vertical="center"/>
    </xf>
    <xf numFmtId="184" fontId="47" fillId="0" borderId="0" xfId="2" applyNumberFormat="1" applyFont="1" applyBorder="1" applyAlignment="1">
      <alignment horizontal="right" vertical="center"/>
    </xf>
    <xf numFmtId="179" fontId="45" fillId="0" borderId="11" xfId="2" applyFont="1" applyBorder="1" applyAlignment="1">
      <alignment horizontal="centerContinuous" vertical="center"/>
    </xf>
    <xf numFmtId="3" fontId="45" fillId="0" borderId="13" xfId="0" applyNumberFormat="1" applyFont="1" applyBorder="1" applyAlignment="1">
      <alignment horizontal="centerContinuous" vertical="center"/>
    </xf>
    <xf numFmtId="3" fontId="45" fillId="0" borderId="15" xfId="2" applyNumberFormat="1" applyFont="1" applyBorder="1" applyAlignment="1">
      <alignment horizontal="centerContinuous" vertical="center"/>
    </xf>
    <xf numFmtId="179" fontId="45" fillId="0" borderId="8" xfId="2" applyFont="1" applyBorder="1" applyAlignment="1">
      <alignment horizontal="centerContinuous" vertical="center"/>
    </xf>
    <xf numFmtId="2" fontId="45" fillId="0" borderId="0" xfId="0" applyNumberFormat="1" applyFont="1" applyAlignment="1">
      <alignment horizontal="centerContinuous" vertical="center"/>
    </xf>
    <xf numFmtId="3" fontId="45" fillId="0" borderId="15" xfId="2" applyNumberFormat="1" applyFont="1" applyBorder="1" applyAlignment="1">
      <alignment horizontal="left" vertical="center"/>
    </xf>
    <xf numFmtId="179" fontId="45" fillId="0" borderId="11" xfId="2" applyFont="1" applyBorder="1" applyAlignment="1">
      <alignment horizontal="centerContinuous" vertical="center" wrapText="1"/>
    </xf>
    <xf numFmtId="3" fontId="45" fillId="0" borderId="16" xfId="2" applyNumberFormat="1" applyFont="1" applyBorder="1" applyAlignment="1">
      <alignment horizontal="centerContinuous" vertical="center"/>
    </xf>
    <xf numFmtId="3" fontId="45" fillId="0" borderId="16" xfId="2" applyNumberFormat="1" applyFont="1" applyBorder="1" applyAlignment="1">
      <alignment horizontal="center" vertical="center"/>
    </xf>
    <xf numFmtId="186" fontId="47" fillId="0" borderId="0" xfId="2" applyNumberFormat="1" applyFont="1" applyBorder="1" applyAlignment="1">
      <alignment horizontal="right" vertical="center"/>
    </xf>
    <xf numFmtId="0" fontId="60" fillId="0" borderId="26" xfId="147" applyFont="1" applyBorder="1" applyAlignment="1">
      <alignment horizontal="center" vertical="center"/>
    </xf>
    <xf numFmtId="0" fontId="60" fillId="0" borderId="15" xfId="147" applyFont="1" applyBorder="1" applyAlignment="1">
      <alignment horizontal="center" vertical="center"/>
    </xf>
    <xf numFmtId="0" fontId="49" fillId="0" borderId="0" xfId="6" applyFont="1" applyAlignment="1">
      <alignment horizontal="center" vertical="center"/>
    </xf>
    <xf numFmtId="0" fontId="57" fillId="0" borderId="7" xfId="6" quotePrefix="1" applyFont="1" applyBorder="1" applyAlignment="1">
      <alignment horizontal="center" vertical="center"/>
    </xf>
    <xf numFmtId="3" fontId="64" fillId="0" borderId="0" xfId="6" applyNumberFormat="1" applyFont="1" applyAlignment="1">
      <alignment horizontal="right"/>
    </xf>
    <xf numFmtId="0" fontId="65" fillId="0" borderId="0" xfId="6" applyFont="1"/>
    <xf numFmtId="0" fontId="65" fillId="0" borderId="0" xfId="147" applyFont="1"/>
    <xf numFmtId="3" fontId="65" fillId="0" borderId="0" xfId="147" applyNumberFormat="1" applyFont="1" applyAlignment="1">
      <alignment horizontal="right"/>
    </xf>
    <xf numFmtId="0" fontId="66" fillId="0" borderId="0" xfId="6" applyFont="1"/>
    <xf numFmtId="0" fontId="66" fillId="0" borderId="0" xfId="147" applyFont="1"/>
    <xf numFmtId="0" fontId="67" fillId="0" borderId="0" xfId="6" applyFont="1" applyAlignment="1">
      <alignment horizontal="left"/>
    </xf>
    <xf numFmtId="0" fontId="67" fillId="0" borderId="0" xfId="6" applyFont="1" applyAlignment="1">
      <alignment horizontal="centerContinuous"/>
    </xf>
    <xf numFmtId="4" fontId="67" fillId="0" borderId="0" xfId="6" applyNumberFormat="1" applyFont="1" applyAlignment="1">
      <alignment horizontal="centerContinuous"/>
    </xf>
    <xf numFmtId="2" fontId="67" fillId="0" borderId="0" xfId="6" applyNumberFormat="1" applyFont="1" applyAlignment="1">
      <alignment horizontal="centerContinuous"/>
    </xf>
    <xf numFmtId="0" fontId="67" fillId="0" borderId="0" xfId="0" applyFont="1" applyAlignment="1">
      <alignment horizontal="centerContinuous"/>
    </xf>
    <xf numFmtId="4" fontId="67" fillId="0" borderId="0" xfId="0" applyNumberFormat="1" applyFont="1" applyAlignment="1">
      <alignment horizontal="center"/>
    </xf>
    <xf numFmtId="0" fontId="68" fillId="0" borderId="0" xfId="0" applyFont="1" applyAlignment="1">
      <alignment horizontal="centerContinuous"/>
    </xf>
    <xf numFmtId="0" fontId="67" fillId="0" borderId="0" xfId="6" applyFont="1"/>
    <xf numFmtId="0" fontId="67" fillId="0" borderId="0" xfId="6" applyFont="1" applyAlignment="1">
      <alignment vertical="center"/>
    </xf>
    <xf numFmtId="0" fontId="69" fillId="0" borderId="0" xfId="0" applyFont="1" applyAlignment="1">
      <alignment horizontal="left"/>
    </xf>
    <xf numFmtId="2" fontId="69" fillId="0" borderId="0" xfId="6" applyNumberFormat="1" applyFont="1"/>
    <xf numFmtId="0" fontId="69" fillId="0" borderId="0" xfId="6" applyFont="1"/>
    <xf numFmtId="0" fontId="65" fillId="0" borderId="0" xfId="0" applyFont="1"/>
    <xf numFmtId="4" fontId="65" fillId="0" borderId="0" xfId="0" applyNumberFormat="1" applyFont="1"/>
    <xf numFmtId="0" fontId="43" fillId="0" borderId="0" xfId="148" applyFont="1" applyAlignment="1">
      <alignment horizontal="right"/>
    </xf>
    <xf numFmtId="0" fontId="59" fillId="0" borderId="0" xfId="0" applyFont="1" applyAlignment="1">
      <alignment horizontal="centerContinuous" vertical="center"/>
    </xf>
    <xf numFmtId="3" fontId="70" fillId="0" borderId="0" xfId="150" applyNumberFormat="1" applyFont="1" applyFill="1" applyAlignment="1">
      <alignment horizontal="right" vertical="center"/>
    </xf>
    <xf numFmtId="0" fontId="65" fillId="0" borderId="0" xfId="151" applyFont="1" applyFill="1" applyAlignment="1"/>
    <xf numFmtId="0" fontId="65" fillId="0" borderId="0" xfId="151" applyFont="1" applyFill="1" applyAlignment="1">
      <alignment horizontal="right"/>
    </xf>
    <xf numFmtId="2" fontId="65" fillId="0" borderId="0" xfId="0" applyNumberFormat="1" applyFont="1" applyAlignment="1">
      <alignment horizontal="right"/>
    </xf>
    <xf numFmtId="4" fontId="65" fillId="0" borderId="0" xfId="0" applyNumberFormat="1" applyFont="1" applyAlignment="1">
      <alignment horizontal="right"/>
    </xf>
    <xf numFmtId="0" fontId="65" fillId="0" borderId="0" xfId="0" applyFont="1" applyAlignment="1">
      <alignment horizontal="right"/>
    </xf>
    <xf numFmtId="4" fontId="65" fillId="0" borderId="0" xfId="151" applyNumberFormat="1" applyFont="1" applyFill="1" applyAlignment="1"/>
    <xf numFmtId="185" fontId="69" fillId="0" borderId="0" xfId="0" applyNumberFormat="1" applyFont="1" applyAlignment="1">
      <alignment horizontal="left"/>
    </xf>
    <xf numFmtId="2" fontId="65" fillId="0" borderId="0" xfId="151" applyNumberFormat="1" applyFont="1" applyFill="1" applyAlignment="1"/>
    <xf numFmtId="0" fontId="59" fillId="0" borderId="0" xfId="6" applyFont="1"/>
    <xf numFmtId="4" fontId="59" fillId="0" borderId="0" xfId="6" applyNumberFormat="1" applyFont="1"/>
    <xf numFmtId="2" fontId="59" fillId="0" borderId="0" xfId="6" applyNumberFormat="1" applyFont="1"/>
    <xf numFmtId="0" fontId="59" fillId="0" borderId="0" xfId="0" applyFont="1"/>
    <xf numFmtId="4" fontId="59" fillId="0" borderId="0" xfId="0" applyNumberFormat="1" applyFont="1"/>
    <xf numFmtId="0" fontId="68" fillId="0" borderId="0" xfId="0" applyFont="1"/>
    <xf numFmtId="4" fontId="68" fillId="0" borderId="0" xfId="0" applyNumberFormat="1" applyFont="1"/>
    <xf numFmtId="0" fontId="73" fillId="0" borderId="0" xfId="0" applyFont="1" applyAlignment="1">
      <alignment vertical="center"/>
    </xf>
    <xf numFmtId="0" fontId="66" fillId="0" borderId="0" xfId="0" applyFont="1"/>
    <xf numFmtId="0" fontId="66" fillId="0" borderId="0" xfId="0" applyFont="1" applyAlignment="1">
      <alignment horizontal="right"/>
    </xf>
    <xf numFmtId="0" fontId="66" fillId="0" borderId="26" xfId="0" applyFont="1" applyBorder="1"/>
    <xf numFmtId="0" fontId="66" fillId="0" borderId="25" xfId="0" applyFont="1" applyBorder="1" applyAlignment="1">
      <alignment horizontal="right"/>
    </xf>
    <xf numFmtId="179" fontId="60" fillId="0" borderId="15" xfId="152" applyFont="1" applyFill="1" applyBorder="1" applyAlignment="1">
      <alignment horizontal="center" wrapText="1"/>
    </xf>
    <xf numFmtId="0" fontId="59" fillId="0" borderId="0" xfId="0" applyFont="1" applyAlignment="1">
      <alignment vertical="center"/>
    </xf>
    <xf numFmtId="0" fontId="60" fillId="0" borderId="8" xfId="0" applyFont="1" applyBorder="1" applyAlignment="1">
      <alignment horizontal="centerContinuous" vertical="center"/>
    </xf>
    <xf numFmtId="0" fontId="60" fillId="0" borderId="0" xfId="0" applyFont="1" applyAlignment="1">
      <alignment vertical="center"/>
    </xf>
    <xf numFmtId="0" fontId="60" fillId="0" borderId="19" xfId="0" applyFont="1" applyBorder="1" applyAlignment="1">
      <alignment horizontal="center" vertical="center" wrapText="1"/>
    </xf>
    <xf numFmtId="179" fontId="60" fillId="0" borderId="16" xfId="152" applyFont="1" applyFill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shrinkToFit="1"/>
    </xf>
    <xf numFmtId="0" fontId="65" fillId="0" borderId="0" xfId="6" applyFont="1" applyAlignment="1">
      <alignment horizontal="left"/>
    </xf>
    <xf numFmtId="0" fontId="65" fillId="0" borderId="0" xfId="6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vertical="center"/>
    </xf>
    <xf numFmtId="0" fontId="59" fillId="0" borderId="0" xfId="6" applyFont="1" applyAlignment="1">
      <alignment horizontal="left"/>
    </xf>
    <xf numFmtId="0" fontId="59" fillId="0" borderId="0" xfId="6" applyFont="1" applyAlignment="1">
      <alignment horizontal="center"/>
    </xf>
    <xf numFmtId="0" fontId="68" fillId="0" borderId="0" xfId="0" applyFont="1" applyAlignment="1">
      <alignment horizontal="center"/>
    </xf>
    <xf numFmtId="0" fontId="70" fillId="0" borderId="0" xfId="6" applyFont="1" applyAlignment="1">
      <alignment vertical="center"/>
    </xf>
    <xf numFmtId="41" fontId="52" fillId="0" borderId="0" xfId="146" applyNumberFormat="1" applyFont="1" applyAlignment="1">
      <alignment horizontal="center" vertical="center"/>
    </xf>
    <xf numFmtId="0" fontId="70" fillId="0" borderId="7" xfId="153" applyFont="1" applyBorder="1" applyAlignment="1" applyProtection="1">
      <alignment horizontal="center" vertical="center"/>
    </xf>
    <xf numFmtId="194" fontId="71" fillId="0" borderId="6" xfId="6" applyNumberFormat="1" applyFont="1" applyBorder="1" applyAlignment="1">
      <alignment horizontal="right" vertical="center"/>
    </xf>
    <xf numFmtId="194" fontId="71" fillId="0" borderId="6" xfId="6" applyNumberFormat="1" applyFont="1" applyBorder="1" applyAlignment="1">
      <alignment vertical="center"/>
    </xf>
    <xf numFmtId="194" fontId="71" fillId="0" borderId="7" xfId="6" applyNumberFormat="1" applyFont="1" applyBorder="1" applyAlignment="1">
      <alignment vertical="center"/>
    </xf>
    <xf numFmtId="0" fontId="70" fillId="0" borderId="11" xfId="153" applyFont="1" applyBorder="1" applyAlignment="1" applyProtection="1">
      <alignment horizontal="center" vertical="center"/>
    </xf>
    <xf numFmtId="0" fontId="45" fillId="0" borderId="0" xfId="0" applyFont="1"/>
    <xf numFmtId="0" fontId="45" fillId="0" borderId="14" xfId="0" applyFont="1" applyBorder="1" applyAlignment="1">
      <alignment vertical="center" wrapText="1"/>
    </xf>
    <xf numFmtId="0" fontId="45" fillId="0" borderId="7" xfId="0" applyFont="1" applyBorder="1" applyAlignment="1">
      <alignment vertical="center"/>
    </xf>
    <xf numFmtId="183" fontId="41" fillId="0" borderId="0" xfId="0" applyNumberFormat="1" applyFont="1" applyAlignment="1">
      <alignment horizontal="centerContinuous" vertical="top"/>
    </xf>
    <xf numFmtId="183" fontId="42" fillId="0" borderId="0" xfId="0" applyNumberFormat="1" applyFont="1" applyAlignment="1">
      <alignment horizontal="centerContinuous" vertical="top"/>
    </xf>
    <xf numFmtId="2" fontId="41" fillId="0" borderId="0" xfId="0" applyNumberFormat="1" applyFont="1" applyAlignment="1">
      <alignment horizontal="centerContinuous" vertical="top"/>
    </xf>
    <xf numFmtId="2" fontId="49" fillId="0" borderId="4" xfId="6" applyNumberFormat="1" applyFont="1" applyBorder="1"/>
    <xf numFmtId="183" fontId="47" fillId="0" borderId="4" xfId="0" applyNumberFormat="1" applyFont="1" applyBorder="1"/>
    <xf numFmtId="2" fontId="49" fillId="0" borderId="4" xfId="6" applyNumberFormat="1" applyFont="1" applyBorder="1" applyAlignment="1">
      <alignment horizontal="center"/>
    </xf>
    <xf numFmtId="2" fontId="47" fillId="0" borderId="4" xfId="0" applyNumberFormat="1" applyFont="1" applyBorder="1"/>
    <xf numFmtId="0" fontId="47" fillId="0" borderId="4" xfId="0" applyFont="1" applyBorder="1" applyAlignment="1">
      <alignment horizontal="center"/>
    </xf>
    <xf numFmtId="0" fontId="49" fillId="0" borderId="4" xfId="6" applyFont="1" applyBorder="1" applyAlignment="1">
      <alignment horizontal="center"/>
    </xf>
    <xf numFmtId="179" fontId="47" fillId="0" borderId="11" xfId="2" applyFont="1" applyFill="1" applyBorder="1" applyAlignment="1">
      <alignment horizontal="centerContinuous" vertical="center" wrapText="1"/>
    </xf>
    <xf numFmtId="2" fontId="47" fillId="0" borderId="6" xfId="2" applyNumberFormat="1" applyFont="1" applyFill="1" applyBorder="1" applyAlignment="1">
      <alignment horizontal="centerContinuous" vertical="center"/>
    </xf>
    <xf numFmtId="179" fontId="47" fillId="0" borderId="7" xfId="2" applyFont="1" applyFill="1" applyBorder="1" applyAlignment="1">
      <alignment horizontal="centerContinuous" vertical="center"/>
    </xf>
    <xf numFmtId="3" fontId="45" fillId="0" borderId="11" xfId="0" applyNumberFormat="1" applyFont="1" applyBorder="1" applyAlignment="1">
      <alignment horizontal="centerContinuous" vertical="center" wrapText="1"/>
    </xf>
    <xf numFmtId="2" fontId="45" fillId="0" borderId="6" xfId="0" applyNumberFormat="1" applyFont="1" applyBorder="1" applyAlignment="1">
      <alignment horizontal="centerContinuous" vertical="center"/>
    </xf>
    <xf numFmtId="2" fontId="45" fillId="0" borderId="6" xfId="2" applyNumberFormat="1" applyFont="1" applyFill="1" applyBorder="1" applyAlignment="1">
      <alignment horizontal="centerContinuous" vertical="center"/>
    </xf>
    <xf numFmtId="2" fontId="47" fillId="0" borderId="18" xfId="0" applyNumberFormat="1" applyFont="1" applyBorder="1" applyAlignment="1">
      <alignment horizontal="centerContinuous" vertical="center" wrapText="1"/>
    </xf>
    <xf numFmtId="0" fontId="47" fillId="0" borderId="6" xfId="0" applyFont="1" applyBorder="1" applyAlignment="1">
      <alignment horizontal="centerContinuous" vertical="center"/>
    </xf>
    <xf numFmtId="179" fontId="47" fillId="0" borderId="23" xfId="2" applyFont="1" applyFill="1" applyBorder="1" applyAlignment="1">
      <alignment horizontal="centerContinuous" vertical="center" wrapText="1"/>
    </xf>
    <xf numFmtId="179" fontId="47" fillId="0" borderId="6" xfId="2" applyFont="1" applyFill="1" applyBorder="1" applyAlignment="1">
      <alignment horizontal="centerContinuous" vertical="center"/>
    </xf>
    <xf numFmtId="179" fontId="45" fillId="0" borderId="0" xfId="2" applyFont="1" applyFill="1" applyBorder="1" applyAlignment="1">
      <alignment horizontal="centerContinuous" vertical="center"/>
    </xf>
    <xf numFmtId="179" fontId="47" fillId="0" borderId="19" xfId="2" applyFont="1" applyFill="1" applyBorder="1" applyAlignment="1">
      <alignment horizontal="center" vertical="center"/>
    </xf>
    <xf numFmtId="2" fontId="47" fillId="0" borderId="19" xfId="2" applyNumberFormat="1" applyFont="1" applyFill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179" fontId="47" fillId="0" borderId="19" xfId="2" applyFont="1" applyFill="1" applyBorder="1" applyAlignment="1">
      <alignment horizontal="centerContinuous" vertical="center"/>
    </xf>
    <xf numFmtId="4" fontId="47" fillId="0" borderId="19" xfId="2" applyNumberFormat="1" applyFont="1" applyFill="1" applyBorder="1" applyAlignment="1">
      <alignment horizontal="center" vertical="center"/>
    </xf>
    <xf numFmtId="4" fontId="47" fillId="0" borderId="19" xfId="2" applyNumberFormat="1" applyFont="1" applyFill="1" applyBorder="1" applyAlignment="1">
      <alignment horizontal="centerContinuous" vertical="center"/>
    </xf>
    <xf numFmtId="179" fontId="45" fillId="0" borderId="0" xfId="2" applyFont="1" applyFill="1" applyBorder="1" applyAlignment="1">
      <alignment horizontal="center"/>
    </xf>
    <xf numFmtId="2" fontId="47" fillId="0" borderId="15" xfId="0" applyNumberFormat="1" applyFont="1" applyBorder="1" applyAlignment="1">
      <alignment horizontal="center" vertical="center"/>
    </xf>
    <xf numFmtId="2" fontId="79" fillId="0" borderId="15" xfId="0" applyNumberFormat="1" applyFont="1" applyBorder="1" applyAlignment="1">
      <alignment horizontal="centerContinuous" vertical="center"/>
    </xf>
    <xf numFmtId="3" fontId="47" fillId="0" borderId="15" xfId="2" applyNumberFormat="1" applyFont="1" applyFill="1" applyBorder="1" applyAlignment="1">
      <alignment horizontal="left" vertical="center"/>
    </xf>
    <xf numFmtId="179" fontId="47" fillId="0" borderId="15" xfId="2" applyFont="1" applyFill="1" applyBorder="1" applyAlignment="1">
      <alignment horizontal="left" vertical="center"/>
    </xf>
    <xf numFmtId="4" fontId="47" fillId="0" borderId="15" xfId="0" applyNumberFormat="1" applyFont="1" applyBorder="1" applyAlignment="1">
      <alignment horizontal="center" vertical="center"/>
    </xf>
    <xf numFmtId="4" fontId="47" fillId="0" borderId="15" xfId="0" applyNumberFormat="1" applyFont="1" applyBorder="1" applyAlignment="1">
      <alignment horizontal="centerContinuous" vertical="center"/>
    </xf>
    <xf numFmtId="179" fontId="47" fillId="0" borderId="16" xfId="2" applyFont="1" applyFill="1" applyBorder="1" applyAlignment="1">
      <alignment horizontal="centerContinuous" vertical="center"/>
    </xf>
    <xf numFmtId="2" fontId="47" fillId="0" borderId="16" xfId="2" applyNumberFormat="1" applyFont="1" applyFill="1" applyBorder="1" applyAlignment="1">
      <alignment horizontal="centerContinuous" vertical="center"/>
    </xf>
    <xf numFmtId="0" fontId="79" fillId="0" borderId="16" xfId="0" applyFont="1" applyBorder="1" applyAlignment="1">
      <alignment horizontal="center" vertical="center"/>
    </xf>
    <xf numFmtId="3" fontId="47" fillId="0" borderId="16" xfId="2" applyNumberFormat="1" applyFont="1" applyFill="1" applyBorder="1" applyAlignment="1">
      <alignment horizontal="centerContinuous" vertical="center"/>
    </xf>
    <xf numFmtId="4" fontId="47" fillId="0" borderId="16" xfId="2" applyNumberFormat="1" applyFont="1" applyFill="1" applyBorder="1" applyAlignment="1">
      <alignment horizontal="center" vertical="center"/>
    </xf>
    <xf numFmtId="179" fontId="47" fillId="0" borderId="16" xfId="2" applyFont="1" applyFill="1" applyBorder="1" applyAlignment="1">
      <alignment horizontal="center" vertical="center"/>
    </xf>
    <xf numFmtId="0" fontId="47" fillId="0" borderId="10" xfId="6" quotePrefix="1" applyFont="1" applyBorder="1" applyAlignment="1">
      <alignment horizontal="center" vertical="center"/>
    </xf>
    <xf numFmtId="179" fontId="47" fillId="0" borderId="0" xfId="2" quotePrefix="1" applyFont="1" applyFill="1" applyBorder="1" applyAlignment="1">
      <alignment horizontal="right" vertical="center"/>
    </xf>
    <xf numFmtId="184" fontId="47" fillId="0" borderId="0" xfId="2" quotePrefix="1" applyNumberFormat="1" applyFont="1" applyFill="1" applyBorder="1" applyAlignment="1">
      <alignment horizontal="right" vertical="center"/>
    </xf>
    <xf numFmtId="179" fontId="47" fillId="0" borderId="0" xfId="2" applyFont="1" applyFill="1" applyBorder="1" applyAlignment="1">
      <alignment horizontal="right" vertical="center"/>
    </xf>
    <xf numFmtId="184" fontId="47" fillId="0" borderId="0" xfId="2" applyNumberFormat="1" applyFont="1" applyFill="1" applyBorder="1" applyAlignment="1">
      <alignment horizontal="right" vertical="center"/>
    </xf>
    <xf numFmtId="0" fontId="45" fillId="0" borderId="0" xfId="6" applyFont="1" applyAlignment="1">
      <alignment horizontal="right" vertical="center"/>
    </xf>
    <xf numFmtId="2" fontId="45" fillId="0" borderId="0" xfId="6" applyNumberFormat="1" applyFont="1" applyAlignment="1">
      <alignment horizontal="right" vertical="center"/>
    </xf>
    <xf numFmtId="3" fontId="42" fillId="0" borderId="0" xfId="0" applyNumberFormat="1" applyFont="1" applyAlignment="1">
      <alignment vertical="center"/>
    </xf>
    <xf numFmtId="2" fontId="45" fillId="0" borderId="0" xfId="6" applyNumberFormat="1" applyFont="1" applyAlignment="1">
      <alignment vertical="center"/>
    </xf>
    <xf numFmtId="183" fontId="42" fillId="0" borderId="0" xfId="0" applyNumberFormat="1" applyFont="1" applyAlignment="1">
      <alignment vertical="center"/>
    </xf>
    <xf numFmtId="2" fontId="45" fillId="0" borderId="0" xfId="6" applyNumberFormat="1" applyFont="1" applyAlignment="1">
      <alignment horizontal="center" vertical="center"/>
    </xf>
    <xf numFmtId="2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5" fillId="0" borderId="0" xfId="6" applyFont="1" applyAlignment="1">
      <alignment horizontal="center" vertical="center"/>
    </xf>
    <xf numFmtId="0" fontId="45" fillId="0" borderId="0" xfId="6" applyFont="1" applyAlignment="1">
      <alignment horizontal="right"/>
    </xf>
    <xf numFmtId="2" fontId="45" fillId="0" borderId="0" xfId="6" applyNumberFormat="1" applyFont="1" applyAlignment="1">
      <alignment horizontal="center"/>
    </xf>
    <xf numFmtId="3" fontId="42" fillId="0" borderId="0" xfId="0" applyNumberFormat="1" applyFont="1"/>
    <xf numFmtId="2" fontId="45" fillId="0" borderId="0" xfId="6" applyNumberFormat="1" applyFont="1"/>
    <xf numFmtId="2" fontId="45" fillId="0" borderId="0" xfId="6" applyNumberFormat="1" applyFont="1" applyAlignment="1">
      <alignment horizontal="right"/>
    </xf>
    <xf numFmtId="183" fontId="42" fillId="0" borderId="0" xfId="0" applyNumberFormat="1" applyFont="1"/>
    <xf numFmtId="2" fontId="42" fillId="0" borderId="0" xfId="0" applyNumberFormat="1" applyFont="1"/>
    <xf numFmtId="0" fontId="42" fillId="0" borderId="0" xfId="0" applyFont="1" applyAlignment="1">
      <alignment horizontal="center"/>
    </xf>
    <xf numFmtId="0" fontId="45" fillId="0" borderId="0" xfId="6" applyFont="1" applyAlignment="1">
      <alignment horizontal="center"/>
    </xf>
    <xf numFmtId="0" fontId="49" fillId="0" borderId="0" xfId="6" quotePrefix="1" applyFont="1" applyAlignment="1">
      <alignment horizontal="center" vertical="center"/>
    </xf>
    <xf numFmtId="192" fontId="52" fillId="0" borderId="0" xfId="6" quotePrefix="1" applyNumberFormat="1" applyFont="1" applyAlignment="1">
      <alignment horizontal="right" vertical="center"/>
    </xf>
    <xf numFmtId="192" fontId="52" fillId="0" borderId="0" xfId="0" applyNumberFormat="1" applyFont="1" applyAlignment="1">
      <alignment horizontal="right" vertical="center"/>
    </xf>
    <xf numFmtId="192" fontId="52" fillId="0" borderId="0" xfId="146" applyNumberFormat="1" applyFont="1" applyAlignment="1">
      <alignment horizontal="right" vertical="center"/>
    </xf>
    <xf numFmtId="192" fontId="52" fillId="0" borderId="0" xfId="146" applyNumberFormat="1" applyFont="1" applyAlignment="1">
      <alignment horizontal="center" vertical="center"/>
    </xf>
    <xf numFmtId="192" fontId="52" fillId="0" borderId="0" xfId="146" applyNumberFormat="1" applyFont="1" applyAlignment="1">
      <alignment vertical="center"/>
    </xf>
    <xf numFmtId="186" fontId="80" fillId="2" borderId="8" xfId="6" quotePrefix="1" applyNumberFormat="1" applyFont="1" applyFill="1" applyBorder="1" applyAlignment="1">
      <alignment horizontal="right" vertical="center"/>
    </xf>
    <xf numFmtId="186" fontId="80" fillId="2" borderId="0" xfId="154" applyNumberFormat="1" applyFont="1" applyFill="1" applyAlignment="1">
      <alignment horizontal="right" vertical="center"/>
    </xf>
    <xf numFmtId="186" fontId="80" fillId="2" borderId="0" xfId="146" applyNumberFormat="1" applyFont="1" applyFill="1" applyAlignment="1">
      <alignment horizontal="right" vertical="center"/>
    </xf>
    <xf numFmtId="186" fontId="80" fillId="2" borderId="5" xfId="146" applyNumberFormat="1" applyFont="1" applyFill="1" applyBorder="1" applyAlignment="1">
      <alignment horizontal="right" vertical="center"/>
    </xf>
    <xf numFmtId="0" fontId="49" fillId="2" borderId="0" xfId="6" quotePrefix="1" applyFont="1" applyFill="1" applyAlignment="1">
      <alignment horizontal="center" vertical="center"/>
    </xf>
    <xf numFmtId="0" fontId="49" fillId="2" borderId="0" xfId="0" quotePrefix="1" applyFont="1" applyFill="1" applyAlignment="1">
      <alignment horizontal="center" vertical="center"/>
    </xf>
    <xf numFmtId="192" fontId="47" fillId="0" borderId="0" xfId="2" applyNumberFormat="1" applyFont="1" applyFill="1" applyBorder="1" applyAlignment="1">
      <alignment horizontal="center" vertical="center"/>
    </xf>
    <xf numFmtId="186" fontId="81" fillId="2" borderId="0" xfId="146" applyNumberFormat="1" applyFont="1" applyFill="1" applyAlignment="1">
      <alignment horizontal="center" vertical="top"/>
    </xf>
    <xf numFmtId="186" fontId="81" fillId="2" borderId="0" xfId="167" applyNumberFormat="1" applyFont="1" applyFill="1" applyAlignment="1">
      <alignment horizontal="center" vertical="top"/>
    </xf>
    <xf numFmtId="41" fontId="81" fillId="0" borderId="0" xfId="0" applyNumberFormat="1" applyFont="1" applyAlignment="1">
      <alignment vertical="center"/>
    </xf>
    <xf numFmtId="41" fontId="81" fillId="0" borderId="0" xfId="145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55" fillId="0" borderId="10" xfId="6" quotePrefix="1" applyFont="1" applyBorder="1" applyAlignment="1">
      <alignment horizontal="center" vertical="center"/>
    </xf>
    <xf numFmtId="41" fontId="81" fillId="0" borderId="6" xfId="0" applyNumberFormat="1" applyFont="1" applyBorder="1" applyAlignment="1">
      <alignment horizontal="right" vertical="center"/>
    </xf>
    <xf numFmtId="41" fontId="81" fillId="0" borderId="6" xfId="0" applyNumberFormat="1" applyFont="1" applyBorder="1" applyAlignment="1">
      <alignment vertical="center"/>
    </xf>
    <xf numFmtId="41" fontId="81" fillId="0" borderId="6" xfId="145" applyNumberFormat="1" applyFont="1" applyBorder="1" applyAlignment="1">
      <alignment vertical="center"/>
    </xf>
    <xf numFmtId="41" fontId="81" fillId="0" borderId="6" xfId="145" applyNumberFormat="1" applyFont="1" applyBorder="1" applyAlignment="1">
      <alignment horizontal="right" vertical="center"/>
    </xf>
    <xf numFmtId="197" fontId="79" fillId="0" borderId="0" xfId="145" applyNumberFormat="1" applyFont="1" applyAlignment="1">
      <alignment horizontal="right" vertical="center"/>
    </xf>
    <xf numFmtId="43" fontId="80" fillId="0" borderId="6" xfId="145" applyNumberFormat="1" applyFont="1" applyBorder="1" applyAlignment="1">
      <alignment vertical="top"/>
    </xf>
    <xf numFmtId="41" fontId="80" fillId="0" borderId="6" xfId="145" applyNumberFormat="1" applyFont="1" applyBorder="1" applyAlignment="1">
      <alignment horizontal="right" vertical="top"/>
    </xf>
    <xf numFmtId="3" fontId="45" fillId="0" borderId="0" xfId="6" applyNumberFormat="1" applyFont="1" applyAlignment="1">
      <alignment vertical="center"/>
    </xf>
    <xf numFmtId="3" fontId="50" fillId="2" borderId="0" xfId="6" applyNumberFormat="1" applyFont="1" applyFill="1" applyAlignment="1">
      <alignment vertical="center"/>
    </xf>
    <xf numFmtId="179" fontId="47" fillId="0" borderId="32" xfId="2" quotePrefix="1" applyFont="1" applyFill="1" applyBorder="1" applyAlignment="1">
      <alignment vertical="center"/>
    </xf>
    <xf numFmtId="184" fontId="47" fillId="0" borderId="32" xfId="2" quotePrefix="1" applyNumberFormat="1" applyFont="1" applyFill="1" applyBorder="1" applyAlignment="1">
      <alignment vertical="center"/>
    </xf>
    <xf numFmtId="179" fontId="47" fillId="0" borderId="32" xfId="2" applyFont="1" applyFill="1" applyBorder="1" applyAlignment="1">
      <alignment vertical="center"/>
    </xf>
    <xf numFmtId="184" fontId="47" fillId="0" borderId="32" xfId="2" applyNumberFormat="1" applyFont="1" applyFill="1" applyBorder="1" applyAlignment="1">
      <alignment vertical="center"/>
    </xf>
    <xf numFmtId="184" fontId="47" fillId="0" borderId="32" xfId="2" applyNumberFormat="1" applyFont="1" applyFill="1" applyBorder="1" applyAlignment="1">
      <alignment horizontal="right" vertical="center"/>
    </xf>
    <xf numFmtId="194" fontId="60" fillId="0" borderId="32" xfId="145" applyNumberFormat="1" applyFont="1" applyBorder="1" applyAlignment="1">
      <alignment vertical="center"/>
    </xf>
    <xf numFmtId="195" fontId="60" fillId="0" borderId="32" xfId="145" applyNumberFormat="1" applyFont="1" applyBorder="1" applyAlignment="1">
      <alignment vertical="center"/>
    </xf>
    <xf numFmtId="179" fontId="47" fillId="0" borderId="32" xfId="2" applyFont="1" applyFill="1" applyBorder="1" applyAlignment="1">
      <alignment horizontal="right" vertical="center"/>
    </xf>
    <xf numFmtId="0" fontId="47" fillId="0" borderId="32" xfId="6" quotePrefix="1" applyFont="1" applyBorder="1" applyAlignment="1">
      <alignment horizontal="center" vertical="center"/>
    </xf>
    <xf numFmtId="0" fontId="47" fillId="0" borderId="34" xfId="6" quotePrefix="1" applyFont="1" applyBorder="1" applyAlignment="1">
      <alignment horizontal="center" vertical="center"/>
    </xf>
    <xf numFmtId="0" fontId="47" fillId="0" borderId="33" xfId="6" quotePrefix="1" applyFont="1" applyBorder="1" applyAlignment="1">
      <alignment horizontal="center" vertical="center"/>
    </xf>
    <xf numFmtId="0" fontId="49" fillId="2" borderId="36" xfId="6" quotePrefix="1" applyFont="1" applyFill="1" applyBorder="1" applyAlignment="1">
      <alignment horizontal="center" vertical="center"/>
    </xf>
    <xf numFmtId="41" fontId="81" fillId="2" borderId="35" xfId="145" applyNumberFormat="1" applyFont="1" applyFill="1" applyBorder="1" applyAlignment="1">
      <alignment vertical="center"/>
    </xf>
    <xf numFmtId="43" fontId="81" fillId="2" borderId="35" xfId="145" applyNumberFormat="1" applyFont="1" applyFill="1" applyBorder="1" applyAlignment="1">
      <alignment vertical="center"/>
    </xf>
    <xf numFmtId="0" fontId="49" fillId="2" borderId="35" xfId="6" quotePrefix="1" applyFont="1" applyFill="1" applyBorder="1" applyAlignment="1">
      <alignment horizontal="center" vertical="center"/>
    </xf>
    <xf numFmtId="179" fontId="47" fillId="0" borderId="34" xfId="2" applyFont="1" applyFill="1" applyBorder="1" applyAlignment="1">
      <alignment horizontal="right" vertical="center"/>
    </xf>
    <xf numFmtId="179" fontId="47" fillId="0" borderId="33" xfId="2" applyFont="1" applyFill="1" applyBorder="1" applyAlignment="1">
      <alignment vertical="center"/>
    </xf>
    <xf numFmtId="41" fontId="81" fillId="2" borderId="36" xfId="145" applyNumberFormat="1" applyFont="1" applyFill="1" applyBorder="1" applyAlignment="1">
      <alignment vertical="center"/>
    </xf>
    <xf numFmtId="0" fontId="47" fillId="0" borderId="34" xfId="6" applyFont="1" applyBorder="1" applyAlignment="1">
      <alignment horizontal="right" vertical="center"/>
    </xf>
    <xf numFmtId="3" fontId="59" fillId="0" borderId="0" xfId="150" applyNumberFormat="1" applyFont="1" applyFill="1" applyAlignment="1">
      <alignment horizontal="right" vertical="center"/>
    </xf>
    <xf numFmtId="0" fontId="45" fillId="0" borderId="19" xfId="148" applyFont="1" applyBorder="1" applyAlignment="1">
      <alignment horizontal="center" vertical="center" wrapText="1"/>
    </xf>
    <xf numFmtId="3" fontId="59" fillId="0" borderId="38" xfId="149" quotePrefix="1" applyNumberFormat="1" applyFont="1" applyFill="1" applyBorder="1" applyAlignment="1">
      <alignment horizontal="center" vertical="center"/>
    </xf>
    <xf numFmtId="196" fontId="59" fillId="0" borderId="39" xfId="145" applyNumberFormat="1" applyFont="1" applyBorder="1" applyAlignment="1">
      <alignment horizontal="right" vertical="center"/>
    </xf>
    <xf numFmtId="196" fontId="60" fillId="0" borderId="39" xfId="145" applyNumberFormat="1" applyFont="1" applyBorder="1" applyAlignment="1">
      <alignment horizontal="right" vertical="center"/>
    </xf>
    <xf numFmtId="196" fontId="60" fillId="0" borderId="40" xfId="145" applyNumberFormat="1" applyFont="1" applyBorder="1" applyAlignment="1">
      <alignment horizontal="right" vertical="center"/>
    </xf>
    <xf numFmtId="186" fontId="81" fillId="2" borderId="37" xfId="145" applyNumberFormat="1" applyFont="1" applyFill="1" applyBorder="1" applyAlignment="1">
      <alignment horizontal="center" vertical="center"/>
    </xf>
    <xf numFmtId="0" fontId="70" fillId="0" borderId="37" xfId="149" quotePrefix="1" applyFont="1" applyFill="1" applyBorder="1" applyAlignment="1">
      <alignment horizontal="center" vertical="center"/>
    </xf>
    <xf numFmtId="0" fontId="59" fillId="0" borderId="39" xfId="149" quotePrefix="1" applyFont="1" applyFill="1" applyBorder="1" applyAlignment="1">
      <alignment horizontal="center" vertical="center"/>
    </xf>
    <xf numFmtId="0" fontId="70" fillId="0" borderId="41" xfId="149" quotePrefix="1" applyFont="1" applyFill="1" applyBorder="1" applyAlignment="1">
      <alignment horizontal="center" vertical="center"/>
    </xf>
    <xf numFmtId="3" fontId="59" fillId="0" borderId="42" xfId="149" quotePrefix="1" applyNumberFormat="1" applyFont="1" applyFill="1" applyBorder="1" applyAlignment="1">
      <alignment horizontal="center" vertical="center"/>
    </xf>
    <xf numFmtId="179" fontId="47" fillId="0" borderId="5" xfId="2" applyFont="1" applyBorder="1" applyAlignment="1">
      <alignment horizontal="right" vertical="center"/>
    </xf>
    <xf numFmtId="43" fontId="81" fillId="0" borderId="0" xfId="0" applyNumberFormat="1" applyFont="1" applyAlignment="1">
      <alignment horizontal="right" vertical="center"/>
    </xf>
    <xf numFmtId="3" fontId="50" fillId="2" borderId="0" xfId="2" applyNumberFormat="1" applyFont="1" applyFill="1" applyBorder="1" applyAlignment="1">
      <alignment horizontal="right" vertical="center"/>
    </xf>
    <xf numFmtId="193" fontId="48" fillId="0" borderId="32" xfId="0" applyNumberFormat="1" applyFont="1" applyBorder="1" applyAlignment="1">
      <alignment horizontal="right" vertical="center"/>
    </xf>
    <xf numFmtId="0" fontId="49" fillId="2" borderId="46" xfId="6" quotePrefix="1" applyFont="1" applyFill="1" applyBorder="1" applyAlignment="1">
      <alignment horizontal="center" vertical="center"/>
    </xf>
    <xf numFmtId="0" fontId="49" fillId="2" borderId="49" xfId="6" quotePrefix="1" applyFont="1" applyFill="1" applyBorder="1" applyAlignment="1">
      <alignment horizontal="center" vertical="center"/>
    </xf>
    <xf numFmtId="0" fontId="49" fillId="2" borderId="51" xfId="6" quotePrefix="1" applyFont="1" applyFill="1" applyBorder="1" applyAlignment="1">
      <alignment horizontal="center" vertical="center"/>
    </xf>
    <xf numFmtId="0" fontId="47" fillId="0" borderId="43" xfId="6" quotePrefix="1" applyFont="1" applyBorder="1" applyAlignment="1">
      <alignment horizontal="center" vertical="center"/>
    </xf>
    <xf numFmtId="179" fontId="47" fillId="0" borderId="44" xfId="2" applyFont="1" applyBorder="1" applyAlignment="1">
      <alignment horizontal="right" vertical="center"/>
    </xf>
    <xf numFmtId="179" fontId="47" fillId="0" borderId="32" xfId="2" applyFont="1" applyBorder="1" applyAlignment="1">
      <alignment horizontal="right" vertical="center"/>
    </xf>
    <xf numFmtId="182" fontId="47" fillId="0" borderId="32" xfId="2" applyNumberFormat="1" applyFont="1" applyBorder="1" applyAlignment="1">
      <alignment horizontal="right" vertical="center"/>
    </xf>
    <xf numFmtId="0" fontId="47" fillId="0" borderId="45" xfId="6" quotePrefix="1" applyFont="1" applyBorder="1" applyAlignment="1">
      <alignment horizontal="center" vertical="center"/>
    </xf>
    <xf numFmtId="179" fontId="47" fillId="0" borderId="32" xfId="2" applyFont="1" applyBorder="1" applyAlignment="1">
      <alignment horizontal="right" vertical="center" wrapText="1"/>
    </xf>
    <xf numFmtId="0" fontId="47" fillId="0" borderId="32" xfId="6" quotePrefix="1" applyFont="1" applyBorder="1" applyAlignment="1">
      <alignment horizontal="right" vertical="center" wrapText="1"/>
    </xf>
    <xf numFmtId="3" fontId="45" fillId="0" borderId="32" xfId="2" applyNumberFormat="1" applyFont="1" applyBorder="1" applyAlignment="1">
      <alignment horizontal="right" vertical="center"/>
    </xf>
    <xf numFmtId="41" fontId="81" fillId="2" borderId="48" xfId="145" applyNumberFormat="1" applyFont="1" applyFill="1" applyBorder="1" applyAlignment="1">
      <alignment vertical="center"/>
    </xf>
    <xf numFmtId="41" fontId="81" fillId="2" borderId="47" xfId="145" applyNumberFormat="1" applyFont="1" applyFill="1" applyBorder="1" applyAlignment="1">
      <alignment vertical="center"/>
    </xf>
    <xf numFmtId="41" fontId="81" fillId="2" borderId="50" xfId="145" applyNumberFormat="1" applyFont="1" applyFill="1" applyBorder="1" applyAlignment="1">
      <alignment vertical="center"/>
    </xf>
    <xf numFmtId="41" fontId="81" fillId="2" borderId="52" xfId="145" applyNumberFormat="1" applyFont="1" applyFill="1" applyBorder="1" applyAlignment="1">
      <alignment vertical="top"/>
    </xf>
    <xf numFmtId="41" fontId="81" fillId="2" borderId="49" xfId="145" applyNumberFormat="1" applyFont="1" applyFill="1" applyBorder="1" applyAlignment="1">
      <alignment vertical="center"/>
    </xf>
    <xf numFmtId="41" fontId="81" fillId="2" borderId="0" xfId="0" applyNumberFormat="1" applyFont="1" applyFill="1" applyAlignment="1">
      <alignment vertical="top"/>
    </xf>
    <xf numFmtId="0" fontId="41" fillId="0" borderId="0" xfId="6" applyFont="1" applyAlignment="1">
      <alignment horizontal="center" vertical="top"/>
    </xf>
    <xf numFmtId="179" fontId="47" fillId="0" borderId="17" xfId="2" applyFont="1" applyBorder="1" applyAlignment="1">
      <alignment horizontal="center" vertical="center"/>
    </xf>
    <xf numFmtId="179" fontId="47" fillId="0" borderId="14" xfId="2" applyFont="1" applyBorder="1" applyAlignment="1">
      <alignment horizontal="center" vertical="center"/>
    </xf>
    <xf numFmtId="179" fontId="47" fillId="0" borderId="11" xfId="2" applyFont="1" applyBorder="1" applyAlignment="1">
      <alignment horizontal="center" vertical="center"/>
    </xf>
    <xf numFmtId="179" fontId="47" fillId="0" borderId="7" xfId="2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179" fontId="47" fillId="0" borderId="18" xfId="2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79" fontId="47" fillId="0" borderId="5" xfId="2" applyFont="1" applyBorder="1" applyAlignment="1">
      <alignment horizontal="center" vertical="center"/>
    </xf>
    <xf numFmtId="179" fontId="47" fillId="0" borderId="8" xfId="2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179" fontId="45" fillId="0" borderId="15" xfId="2" applyFont="1" applyBorder="1" applyAlignment="1">
      <alignment horizontal="center" vertical="center"/>
    </xf>
    <xf numFmtId="179" fontId="45" fillId="0" borderId="16" xfId="2" applyFont="1" applyBorder="1" applyAlignment="1">
      <alignment horizontal="center" vertical="center"/>
    </xf>
    <xf numFmtId="179" fontId="47" fillId="0" borderId="15" xfId="2" applyFont="1" applyBorder="1" applyAlignment="1">
      <alignment horizontal="center" vertical="center"/>
    </xf>
    <xf numFmtId="179" fontId="47" fillId="0" borderId="16" xfId="2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4" xfId="6" applyFont="1" applyBorder="1" applyAlignment="1">
      <alignment horizontal="right"/>
    </xf>
    <xf numFmtId="0" fontId="21" fillId="0" borderId="1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9" fontId="21" fillId="0" borderId="17" xfId="2" applyFont="1" applyBorder="1" applyAlignment="1">
      <alignment horizontal="center" vertical="center"/>
    </xf>
    <xf numFmtId="179" fontId="21" fillId="0" borderId="11" xfId="2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5" fillId="0" borderId="13" xfId="6" applyFont="1" applyBorder="1" applyAlignment="1">
      <alignment horizontal="center" vertical="center" shrinkToFit="1"/>
    </xf>
    <xf numFmtId="0" fontId="45" fillId="0" borderId="15" xfId="6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4" fillId="0" borderId="17" xfId="6" applyFont="1" applyBorder="1" applyAlignment="1">
      <alignment horizontal="center" vertical="center" shrinkToFit="1"/>
    </xf>
    <xf numFmtId="0" fontId="54" fillId="0" borderId="12" xfId="6" applyFont="1" applyBorder="1" applyAlignment="1">
      <alignment horizontal="center" vertical="center" shrinkToFit="1"/>
    </xf>
    <xf numFmtId="0" fontId="41" fillId="0" borderId="0" xfId="6" applyFont="1" applyAlignment="1">
      <alignment horizontal="center" vertical="top" shrinkToFit="1"/>
    </xf>
    <xf numFmtId="0" fontId="45" fillId="0" borderId="5" xfId="0" applyFont="1" applyBorder="1" applyAlignment="1">
      <alignment horizontal="center" vertical="center"/>
    </xf>
    <xf numFmtId="3" fontId="45" fillId="0" borderId="8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63" fillId="0" borderId="15" xfId="147" applyFont="1" applyBorder="1" applyAlignment="1">
      <alignment horizontal="center" vertical="center" wrapText="1"/>
    </xf>
    <xf numFmtId="0" fontId="63" fillId="0" borderId="15" xfId="147" applyFont="1" applyBorder="1" applyAlignment="1">
      <alignment horizontal="center" vertical="center"/>
    </xf>
    <xf numFmtId="0" fontId="63" fillId="0" borderId="16" xfId="147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 shrinkToFit="1"/>
    </xf>
    <xf numFmtId="0" fontId="43" fillId="0" borderId="16" xfId="0" applyFont="1" applyBorder="1" applyAlignment="1">
      <alignment horizontal="center" vertical="center" wrapText="1" shrinkToFit="1"/>
    </xf>
    <xf numFmtId="0" fontId="21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9" fontId="21" fillId="0" borderId="12" xfId="2" applyFont="1" applyBorder="1" applyAlignment="1">
      <alignment horizontal="center" vertical="center"/>
    </xf>
    <xf numFmtId="179" fontId="21" fillId="0" borderId="14" xfId="2" applyFont="1" applyBorder="1" applyAlignment="1">
      <alignment horizontal="center" vertical="center"/>
    </xf>
    <xf numFmtId="179" fontId="21" fillId="0" borderId="13" xfId="2" applyFont="1" applyBorder="1" applyAlignment="1">
      <alignment horizontal="center" vertical="center"/>
    </xf>
    <xf numFmtId="179" fontId="21" fillId="0" borderId="15" xfId="2" applyFont="1" applyBorder="1" applyAlignment="1">
      <alignment horizontal="center" vertical="center"/>
    </xf>
    <xf numFmtId="179" fontId="21" fillId="0" borderId="16" xfId="2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8" fontId="21" fillId="0" borderId="13" xfId="5" applyFont="1" applyBorder="1" applyAlignment="1">
      <alignment horizontal="center" vertical="center"/>
    </xf>
    <xf numFmtId="178" fontId="21" fillId="0" borderId="15" xfId="5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5" xfId="0" applyFont="1" applyBorder="1" applyAlignment="1">
      <alignment horizontal="center" vertical="center" shrinkToFit="1"/>
    </xf>
    <xf numFmtId="0" fontId="47" fillId="0" borderId="7" xfId="0" applyFont="1" applyBorder="1" applyAlignment="1">
      <alignment horizontal="center" vertical="center" shrinkToFit="1"/>
    </xf>
    <xf numFmtId="0" fontId="47" fillId="0" borderId="8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9" fontId="45" fillId="0" borderId="15" xfId="0" applyNumberFormat="1" applyFont="1" applyBorder="1" applyAlignment="1">
      <alignment horizontal="center" vertical="center" wrapText="1"/>
    </xf>
    <xf numFmtId="189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9" fontId="47" fillId="0" borderId="14" xfId="2" applyFont="1" applyFill="1" applyBorder="1" applyAlignment="1">
      <alignment horizontal="center" vertical="center"/>
    </xf>
    <xf numFmtId="179" fontId="47" fillId="0" borderId="5" xfId="2" applyFont="1" applyFill="1" applyBorder="1" applyAlignment="1">
      <alignment horizontal="center" vertical="center"/>
    </xf>
    <xf numFmtId="179" fontId="47" fillId="0" borderId="7" xfId="2" applyFont="1" applyFill="1" applyBorder="1" applyAlignment="1">
      <alignment horizontal="center" vertical="center"/>
    </xf>
    <xf numFmtId="0" fontId="47" fillId="0" borderId="17" xfId="6" applyFont="1" applyBorder="1" applyAlignment="1">
      <alignment horizontal="center" vertical="center"/>
    </xf>
    <xf numFmtId="0" fontId="47" fillId="0" borderId="8" xfId="6" applyFont="1" applyBorder="1" applyAlignment="1">
      <alignment horizontal="center" vertical="center"/>
    </xf>
    <xf numFmtId="0" fontId="47" fillId="0" borderId="11" xfId="6" applyFont="1" applyBorder="1" applyAlignment="1">
      <alignment horizontal="center" vertical="center"/>
    </xf>
    <xf numFmtId="183" fontId="45" fillId="0" borderId="23" xfId="0" applyNumberFormat="1" applyFont="1" applyBorder="1" applyAlignment="1">
      <alignment horizontal="center" vertical="center" wrapText="1"/>
    </xf>
    <xf numFmtId="183" fontId="45" fillId="0" borderId="18" xfId="0" applyNumberFormat="1" applyFont="1" applyBorder="1" applyAlignment="1">
      <alignment horizontal="center" vertical="center" wrapText="1"/>
    </xf>
    <xf numFmtId="0" fontId="67" fillId="0" borderId="0" xfId="6" applyFont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45" fillId="0" borderId="28" xfId="148" applyFont="1" applyBorder="1" applyAlignment="1">
      <alignment horizontal="center" vertical="center" wrapText="1"/>
    </xf>
    <xf numFmtId="0" fontId="45" fillId="0" borderId="15" xfId="148" applyFont="1" applyBorder="1" applyAlignment="1">
      <alignment horizontal="center" vertical="center" wrapText="1"/>
    </xf>
    <xf numFmtId="0" fontId="48" fillId="0" borderId="28" xfId="148" applyFont="1" applyBorder="1" applyAlignment="1">
      <alignment horizontal="center" vertical="center" wrapText="1"/>
    </xf>
    <xf numFmtId="0" fontId="48" fillId="0" borderId="15" xfId="148" applyFont="1" applyBorder="1" applyAlignment="1">
      <alignment horizontal="center" vertical="center" wrapText="1"/>
    </xf>
    <xf numFmtId="0" fontId="45" fillId="0" borderId="29" xfId="148" applyFont="1" applyBorder="1" applyAlignment="1">
      <alignment horizontal="center" vertical="center" wrapText="1"/>
    </xf>
    <xf numFmtId="0" fontId="45" fillId="0" borderId="29" xfId="148" applyFont="1" applyBorder="1" applyAlignment="1">
      <alignment horizontal="center" vertical="center"/>
    </xf>
    <xf numFmtId="3" fontId="59" fillId="0" borderId="26" xfId="0" applyNumberFormat="1" applyFont="1" applyBorder="1" applyAlignment="1">
      <alignment horizontal="center" vertical="center"/>
    </xf>
    <xf numFmtId="3" fontId="59" fillId="0" borderId="8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/>
    </xf>
    <xf numFmtId="0" fontId="75" fillId="0" borderId="31" xfId="0" applyFont="1" applyBorder="1" applyAlignment="1">
      <alignment horizontal="center"/>
    </xf>
    <xf numFmtId="0" fontId="60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/>
    </xf>
    <xf numFmtId="179" fontId="45" fillId="0" borderId="21" xfId="2" applyFont="1" applyBorder="1" applyAlignment="1">
      <alignment horizontal="center" vertical="center"/>
    </xf>
    <xf numFmtId="179" fontId="45" fillId="0" borderId="2" xfId="2" applyFont="1" applyBorder="1" applyAlignment="1">
      <alignment horizontal="center" vertical="center"/>
    </xf>
    <xf numFmtId="3" fontId="45" fillId="0" borderId="26" xfId="0" applyNumberFormat="1" applyFont="1" applyBorder="1" applyAlignment="1">
      <alignment horizontal="center" vertical="center" shrinkToFit="1"/>
    </xf>
    <xf numFmtId="3" fontId="45" fillId="0" borderId="27" xfId="0" applyNumberFormat="1" applyFont="1" applyBorder="1" applyAlignment="1">
      <alignment horizontal="center" vertical="center" shrinkToFit="1"/>
    </xf>
    <xf numFmtId="3" fontId="45" fillId="0" borderId="25" xfId="0" applyNumberFormat="1" applyFont="1" applyBorder="1" applyAlignment="1">
      <alignment horizontal="center" vertical="center" shrinkToFit="1"/>
    </xf>
    <xf numFmtId="3" fontId="45" fillId="0" borderId="9" xfId="0" applyNumberFormat="1" applyFont="1" applyBorder="1" applyAlignment="1">
      <alignment horizontal="center" vertical="center" shrinkToFit="1"/>
    </xf>
    <xf numFmtId="3" fontId="45" fillId="0" borderId="20" xfId="0" applyNumberFormat="1" applyFont="1" applyBorder="1" applyAlignment="1">
      <alignment horizontal="center" vertical="center" shrinkToFit="1"/>
    </xf>
    <xf numFmtId="3" fontId="45" fillId="0" borderId="21" xfId="0" applyNumberFormat="1" applyFont="1" applyBorder="1" applyAlignment="1">
      <alignment horizontal="center" vertical="center" shrinkToFit="1"/>
    </xf>
    <xf numFmtId="3" fontId="45" fillId="0" borderId="2" xfId="0" applyNumberFormat="1" applyFont="1" applyBorder="1" applyAlignment="1">
      <alignment horizontal="center" vertical="center" shrinkToFit="1"/>
    </xf>
    <xf numFmtId="3" fontId="45" fillId="0" borderId="22" xfId="0" applyNumberFormat="1" applyFont="1" applyBorder="1" applyAlignment="1">
      <alignment horizontal="center" vertical="center" shrinkToFit="1"/>
    </xf>
    <xf numFmtId="0" fontId="59" fillId="0" borderId="7" xfId="153" applyFont="1" applyBorder="1" applyAlignment="1" applyProtection="1">
      <alignment horizontal="center" vertical="center"/>
    </xf>
    <xf numFmtId="194" fontId="60" fillId="0" borderId="6" xfId="6" applyNumberFormat="1" applyFont="1" applyBorder="1" applyAlignment="1">
      <alignment horizontal="right" vertical="center"/>
    </xf>
    <xf numFmtId="194" fontId="60" fillId="0" borderId="6" xfId="6" applyNumberFormat="1" applyFont="1" applyBorder="1" applyAlignment="1">
      <alignment vertical="center"/>
    </xf>
    <xf numFmtId="194" fontId="60" fillId="0" borderId="7" xfId="6" applyNumberFormat="1" applyFont="1" applyBorder="1" applyAlignment="1">
      <alignment vertical="center"/>
    </xf>
    <xf numFmtId="0" fontId="59" fillId="0" borderId="11" xfId="153" applyFont="1" applyBorder="1" applyAlignment="1" applyProtection="1">
      <alignment horizontal="center" vertical="center"/>
    </xf>
  </cellXfs>
  <cellStyles count="170">
    <cellStyle name="ÅëÈ­ [0]_¼ÕÀÍ¿¹»ê" xfId="7" xr:uid="{00000000-0005-0000-0000-000000000000}"/>
    <cellStyle name="AeE­ [0]_¼OAI¿¹≫e" xfId="8" xr:uid="{00000000-0005-0000-0000-000001000000}"/>
    <cellStyle name="ÅëÈ­ [0]_ÀÎ°Çºñ,¿ÜÁÖºñ" xfId="9" xr:uid="{00000000-0005-0000-0000-000002000000}"/>
    <cellStyle name="AeE­ [0]_AI°Cºn,μμ±Þºn" xfId="10" xr:uid="{00000000-0005-0000-0000-000003000000}"/>
    <cellStyle name="ÅëÈ­ [0]_laroux" xfId="11" xr:uid="{00000000-0005-0000-0000-000004000000}"/>
    <cellStyle name="AeE­ [0]_laroux_1" xfId="12" xr:uid="{00000000-0005-0000-0000-000005000000}"/>
    <cellStyle name="ÅëÈ­ [0]_laroux_1" xfId="13" xr:uid="{00000000-0005-0000-0000-000006000000}"/>
    <cellStyle name="AeE­ [0]_laroux_1_45-09 유통 금융 보험 및 기타서비스(97-109)" xfId="14" xr:uid="{00000000-0005-0000-0000-000007000000}"/>
    <cellStyle name="ÅëÈ­ [0]_laroux_1_45-09 유통 금융 보험 및 기타서비스(97-109)" xfId="15" xr:uid="{00000000-0005-0000-0000-000008000000}"/>
    <cellStyle name="AeE­ [0]_laroux_1_99 친환경농산물 인증현황" xfId="16" xr:uid="{00000000-0005-0000-0000-000009000000}"/>
    <cellStyle name="ÅëÈ­ [0]_laroux_1_99 친환경농산물 인증현황" xfId="17" xr:uid="{00000000-0005-0000-0000-00000A000000}"/>
    <cellStyle name="AeE­ [0]_laroux_2" xfId="18" xr:uid="{00000000-0005-0000-0000-00000B000000}"/>
    <cellStyle name="ÅëÈ­ [0]_laroux_2" xfId="19" xr:uid="{00000000-0005-0000-0000-00000C000000}"/>
    <cellStyle name="AeE­ [0]_laroux_2_41-06농림16" xfId="20" xr:uid="{00000000-0005-0000-0000-00000D000000}"/>
    <cellStyle name="ÅëÈ­ [0]_laroux_2_41-06농림16" xfId="21" xr:uid="{00000000-0005-0000-0000-00000E000000}"/>
    <cellStyle name="AeE­ [0]_laroux_2_41-06농림16_45-09 유통 금융 보험 및 기타서비스(97-109)" xfId="22" xr:uid="{00000000-0005-0000-0000-00000F000000}"/>
    <cellStyle name="ÅëÈ­ [0]_laroux_2_41-06농림16_45-09 유통 금융 보험 및 기타서비스(97-109)" xfId="23" xr:uid="{00000000-0005-0000-0000-000010000000}"/>
    <cellStyle name="AeE­ [0]_laroux_2_41-06농림16_99 친환경농산물 인증현황" xfId="24" xr:uid="{00000000-0005-0000-0000-000011000000}"/>
    <cellStyle name="ÅëÈ­ [0]_laroux_2_41-06농림16_99 친환경농산물 인증현황" xfId="25" xr:uid="{00000000-0005-0000-0000-000012000000}"/>
    <cellStyle name="AeE­ [0]_laroux_2_41-06농림41" xfId="26" xr:uid="{00000000-0005-0000-0000-000013000000}"/>
    <cellStyle name="ÅëÈ­ [0]_laroux_2_41-06농림41" xfId="27" xr:uid="{00000000-0005-0000-0000-000014000000}"/>
    <cellStyle name="AeE­ [0]_laroux_2_45-09 유통 금융 보험 및 기타서비스(97-109)" xfId="28" xr:uid="{00000000-0005-0000-0000-000015000000}"/>
    <cellStyle name="ÅëÈ­ [0]_laroux_2_45-09 유통 금융 보험 및 기타서비스(97-109)" xfId="29" xr:uid="{00000000-0005-0000-0000-000016000000}"/>
    <cellStyle name="AeE­ [0]_laroux_2_99 친환경농산물 인증현황" xfId="30" xr:uid="{00000000-0005-0000-0000-000017000000}"/>
    <cellStyle name="ÅëÈ­ [0]_laroux_2_99 친환경농산물 인증현황" xfId="31" xr:uid="{00000000-0005-0000-0000-000018000000}"/>
    <cellStyle name="AeE­ [0]_Sheet1" xfId="32" xr:uid="{00000000-0005-0000-0000-000019000000}"/>
    <cellStyle name="ÅëÈ­ [0]_Sheet1" xfId="33" xr:uid="{00000000-0005-0000-0000-00001A000000}"/>
    <cellStyle name="AeE­ [0]_Sheet1_45-09 유통 금융 보험 및 기타서비스(97-109)" xfId="34" xr:uid="{00000000-0005-0000-0000-00001B000000}"/>
    <cellStyle name="ÅëÈ­ [0]_Sheet1_45-09 유통 금융 보험 및 기타서비스(97-109)" xfId="35" xr:uid="{00000000-0005-0000-0000-00001C000000}"/>
    <cellStyle name="AeE­ [0]_Sheet1_99 친환경농산물 인증현황" xfId="36" xr:uid="{00000000-0005-0000-0000-00001D000000}"/>
    <cellStyle name="ÅëÈ­ [0]_Sheet1_99 친환경농산물 인증현황" xfId="37" xr:uid="{00000000-0005-0000-0000-00001E000000}"/>
    <cellStyle name="ÅëÈ­_¼ÕÀÍ¿¹»ê" xfId="38" xr:uid="{00000000-0005-0000-0000-00001F000000}"/>
    <cellStyle name="AeE­_¼OAI¿¹≫e" xfId="39" xr:uid="{00000000-0005-0000-0000-000020000000}"/>
    <cellStyle name="ÅëÈ­_ÀÎ°Çºñ,¿ÜÁÖºñ" xfId="40" xr:uid="{00000000-0005-0000-0000-000021000000}"/>
    <cellStyle name="AeE­_AI°Cºn,μμ±Þºn" xfId="41" xr:uid="{00000000-0005-0000-0000-000022000000}"/>
    <cellStyle name="ÅëÈ­_laroux" xfId="42" xr:uid="{00000000-0005-0000-0000-000023000000}"/>
    <cellStyle name="AeE­_laroux_1" xfId="43" xr:uid="{00000000-0005-0000-0000-000024000000}"/>
    <cellStyle name="ÅëÈ­_laroux_1" xfId="44" xr:uid="{00000000-0005-0000-0000-000025000000}"/>
    <cellStyle name="AeE­_laroux_1_45-09 유통 금융 보험 및 기타서비스(97-109)" xfId="45" xr:uid="{00000000-0005-0000-0000-000026000000}"/>
    <cellStyle name="ÅëÈ­_laroux_1_45-09 유통 금융 보험 및 기타서비스(97-109)" xfId="46" xr:uid="{00000000-0005-0000-0000-000027000000}"/>
    <cellStyle name="AeE­_laroux_1_99 친환경농산물 인증현황" xfId="47" xr:uid="{00000000-0005-0000-0000-000028000000}"/>
    <cellStyle name="ÅëÈ­_laroux_1_99 친환경농산물 인증현황" xfId="48" xr:uid="{00000000-0005-0000-0000-000029000000}"/>
    <cellStyle name="AeE­_laroux_2" xfId="49" xr:uid="{00000000-0005-0000-0000-00002A000000}"/>
    <cellStyle name="ÅëÈ­_laroux_2" xfId="50" xr:uid="{00000000-0005-0000-0000-00002B000000}"/>
    <cellStyle name="AeE­_laroux_2_41-06농림16" xfId="51" xr:uid="{00000000-0005-0000-0000-00002C000000}"/>
    <cellStyle name="ÅëÈ­_laroux_2_41-06농림16" xfId="52" xr:uid="{00000000-0005-0000-0000-00002D000000}"/>
    <cellStyle name="AeE­_laroux_2_41-06농림16_45-09 유통 금융 보험 및 기타서비스(97-109)" xfId="53" xr:uid="{00000000-0005-0000-0000-00002E000000}"/>
    <cellStyle name="ÅëÈ­_laroux_2_41-06농림16_45-09 유통 금융 보험 및 기타서비스(97-109)" xfId="54" xr:uid="{00000000-0005-0000-0000-00002F000000}"/>
    <cellStyle name="AeE­_laroux_2_41-06농림16_99 친환경농산물 인증현황" xfId="55" xr:uid="{00000000-0005-0000-0000-000030000000}"/>
    <cellStyle name="ÅëÈ­_laroux_2_41-06농림16_99 친환경농산물 인증현황" xfId="56" xr:uid="{00000000-0005-0000-0000-000031000000}"/>
    <cellStyle name="AeE­_laroux_2_41-06농림41" xfId="57" xr:uid="{00000000-0005-0000-0000-000032000000}"/>
    <cellStyle name="ÅëÈ­_laroux_2_41-06농림41" xfId="58" xr:uid="{00000000-0005-0000-0000-000033000000}"/>
    <cellStyle name="AeE­_laroux_2_45-09 유통 금융 보험 및 기타서비스(97-109)" xfId="59" xr:uid="{00000000-0005-0000-0000-000034000000}"/>
    <cellStyle name="ÅëÈ­_laroux_2_45-09 유통 금융 보험 및 기타서비스(97-109)" xfId="60" xr:uid="{00000000-0005-0000-0000-000035000000}"/>
    <cellStyle name="AeE­_laroux_2_99 친환경농산물 인증현황" xfId="61" xr:uid="{00000000-0005-0000-0000-000036000000}"/>
    <cellStyle name="ÅëÈ­_laroux_2_99 친환경농산물 인증현황" xfId="62" xr:uid="{00000000-0005-0000-0000-000037000000}"/>
    <cellStyle name="AeE­_Sheet1" xfId="63" xr:uid="{00000000-0005-0000-0000-000038000000}"/>
    <cellStyle name="ÅëÈ­_Sheet1" xfId="64" xr:uid="{00000000-0005-0000-0000-000039000000}"/>
    <cellStyle name="AeE­_Sheet1_41-06농림16" xfId="65" xr:uid="{00000000-0005-0000-0000-00003A000000}"/>
    <cellStyle name="ÅëÈ­_Sheet1_41-06농림16" xfId="66" xr:uid="{00000000-0005-0000-0000-00003B000000}"/>
    <cellStyle name="AeE­_Sheet1_41-06농림16_45-09 유통 금융 보험 및 기타서비스(97-109)" xfId="67" xr:uid="{00000000-0005-0000-0000-00003C000000}"/>
    <cellStyle name="ÅëÈ­_Sheet1_41-06농림16_45-09 유통 금융 보험 및 기타서비스(97-109)" xfId="68" xr:uid="{00000000-0005-0000-0000-00003D000000}"/>
    <cellStyle name="AeE­_Sheet1_41-06농림16_99 친환경농산물 인증현황" xfId="69" xr:uid="{00000000-0005-0000-0000-00003E000000}"/>
    <cellStyle name="ÅëÈ­_Sheet1_41-06농림16_99 친환경농산물 인증현황" xfId="70" xr:uid="{00000000-0005-0000-0000-00003F000000}"/>
    <cellStyle name="AeE­_Sheet1_41-06농림41" xfId="71" xr:uid="{00000000-0005-0000-0000-000040000000}"/>
    <cellStyle name="ÅëÈ­_Sheet1_41-06농림41" xfId="72" xr:uid="{00000000-0005-0000-0000-000041000000}"/>
    <cellStyle name="AeE­_Sheet1_45-09 유통 금융 보험 및 기타서비스(97-109)" xfId="73" xr:uid="{00000000-0005-0000-0000-000042000000}"/>
    <cellStyle name="ÅëÈ­_Sheet1_45-09 유통 금융 보험 및 기타서비스(97-109)" xfId="74" xr:uid="{00000000-0005-0000-0000-000043000000}"/>
    <cellStyle name="AeE­_Sheet1_99 친환경농산물 인증현황" xfId="75" xr:uid="{00000000-0005-0000-0000-000044000000}"/>
    <cellStyle name="ÅëÈ­_Sheet1_99 친환경농산물 인증현황" xfId="76" xr:uid="{00000000-0005-0000-0000-000045000000}"/>
    <cellStyle name="ÄÞ¸¶ [0]_¼ÕÀÍ¿¹»ê" xfId="77" xr:uid="{00000000-0005-0000-0000-000046000000}"/>
    <cellStyle name="AÞ¸¶ [0]_¼OAI¿¹≫e" xfId="78" xr:uid="{00000000-0005-0000-0000-000047000000}"/>
    <cellStyle name="ÄÞ¸¶ [0]_ÀÎ°Çºñ,¿ÜÁÖºñ" xfId="79" xr:uid="{00000000-0005-0000-0000-000048000000}"/>
    <cellStyle name="AÞ¸¶ [0]_AI°Cºn,μμ±Þºn" xfId="80" xr:uid="{00000000-0005-0000-0000-000049000000}"/>
    <cellStyle name="ÄÞ¸¶ [0]_laroux" xfId="81" xr:uid="{00000000-0005-0000-0000-00004A000000}"/>
    <cellStyle name="AÞ¸¶ [0]_laroux_1" xfId="82" xr:uid="{00000000-0005-0000-0000-00004B000000}"/>
    <cellStyle name="ÄÞ¸¶ [0]_laroux_1" xfId="83" xr:uid="{00000000-0005-0000-0000-00004C000000}"/>
    <cellStyle name="AÞ¸¶ [0]_Sheet1" xfId="84" xr:uid="{00000000-0005-0000-0000-00004D000000}"/>
    <cellStyle name="ÄÞ¸¶ [0]_Sheet1" xfId="85" xr:uid="{00000000-0005-0000-0000-00004E000000}"/>
    <cellStyle name="AÞ¸¶ [0]_Sheet1_45-09 유통 금융 보험 및 기타서비스(97-109)" xfId="86" xr:uid="{00000000-0005-0000-0000-00004F000000}"/>
    <cellStyle name="ÄÞ¸¶ [0]_Sheet1_45-09 유통 금융 보험 및 기타서비스(97-109)" xfId="87" xr:uid="{00000000-0005-0000-0000-000050000000}"/>
    <cellStyle name="AÞ¸¶ [0]_Sheet1_99 친환경농산물 인증현황" xfId="88" xr:uid="{00000000-0005-0000-0000-000051000000}"/>
    <cellStyle name="ÄÞ¸¶ [0]_Sheet1_99 친환경농산물 인증현황" xfId="89" xr:uid="{00000000-0005-0000-0000-000052000000}"/>
    <cellStyle name="ÄÞ¸¶_¼ÕÀÍ¿¹»ê" xfId="90" xr:uid="{00000000-0005-0000-0000-000053000000}"/>
    <cellStyle name="AÞ¸¶_¼OAI¿¹≫e" xfId="91" xr:uid="{00000000-0005-0000-0000-000054000000}"/>
    <cellStyle name="ÄÞ¸¶_ÀÎ°Çºñ,¿ÜÁÖºñ" xfId="92" xr:uid="{00000000-0005-0000-0000-000055000000}"/>
    <cellStyle name="AÞ¸¶_AI°Cºn,μμ±Þºn" xfId="93" xr:uid="{00000000-0005-0000-0000-000056000000}"/>
    <cellStyle name="ÄÞ¸¶_laroux" xfId="94" xr:uid="{00000000-0005-0000-0000-000057000000}"/>
    <cellStyle name="AÞ¸¶_laroux_1" xfId="95" xr:uid="{00000000-0005-0000-0000-000058000000}"/>
    <cellStyle name="ÄÞ¸¶_laroux_1" xfId="96" xr:uid="{00000000-0005-0000-0000-000059000000}"/>
    <cellStyle name="AÞ¸¶_Sheet1" xfId="97" xr:uid="{00000000-0005-0000-0000-00005A000000}"/>
    <cellStyle name="ÄÞ¸¶_Sheet1" xfId="98" xr:uid="{00000000-0005-0000-0000-00005B000000}"/>
    <cellStyle name="AÞ¸¶_Sheet1_41-06농림16" xfId="99" xr:uid="{00000000-0005-0000-0000-00005C000000}"/>
    <cellStyle name="ÄÞ¸¶_Sheet1_41-06농림16" xfId="100" xr:uid="{00000000-0005-0000-0000-00005D000000}"/>
    <cellStyle name="AÞ¸¶_Sheet1_41-06농림16_45-09 유통 금융 보험 및 기타서비스(97-109)" xfId="101" xr:uid="{00000000-0005-0000-0000-00005E000000}"/>
    <cellStyle name="ÄÞ¸¶_Sheet1_41-06농림16_45-09 유통 금융 보험 및 기타서비스(97-109)" xfId="102" xr:uid="{00000000-0005-0000-0000-00005F000000}"/>
    <cellStyle name="AÞ¸¶_Sheet1_41-06농림16_99 친환경농산물 인증현황" xfId="103" xr:uid="{00000000-0005-0000-0000-000060000000}"/>
    <cellStyle name="ÄÞ¸¶_Sheet1_41-06농림16_99 친환경농산물 인증현황" xfId="104" xr:uid="{00000000-0005-0000-0000-000061000000}"/>
    <cellStyle name="AÞ¸¶_Sheet1_41-06농림41" xfId="105" xr:uid="{00000000-0005-0000-0000-000062000000}"/>
    <cellStyle name="ÄÞ¸¶_Sheet1_41-06농림41" xfId="106" xr:uid="{00000000-0005-0000-0000-000063000000}"/>
    <cellStyle name="AÞ¸¶_Sheet1_45-09 유통 금융 보험 및 기타서비스(97-109)" xfId="107" xr:uid="{00000000-0005-0000-0000-000064000000}"/>
    <cellStyle name="ÄÞ¸¶_Sheet1_45-09 유통 금융 보험 및 기타서비스(97-109)" xfId="108" xr:uid="{00000000-0005-0000-0000-000065000000}"/>
    <cellStyle name="AÞ¸¶_Sheet1_99 친환경농산물 인증현황" xfId="109" xr:uid="{00000000-0005-0000-0000-000066000000}"/>
    <cellStyle name="ÄÞ¸¶_Sheet1_99 친환경농산물 인증현황" xfId="110" xr:uid="{00000000-0005-0000-0000-000067000000}"/>
    <cellStyle name="C￥AØ_¿μ¾÷CoE² " xfId="111" xr:uid="{00000000-0005-0000-0000-000068000000}"/>
    <cellStyle name="Ç¥ÁØ_¼ÕÀÍ¿¹»ê" xfId="112" xr:uid="{00000000-0005-0000-0000-000069000000}"/>
    <cellStyle name="C￥AØ_¼OAI¿¹≫e" xfId="113" xr:uid="{00000000-0005-0000-0000-00006A000000}"/>
    <cellStyle name="Ç¥ÁØ_ÀÎ°Çºñ,¿ÜÁÖºñ" xfId="114" xr:uid="{00000000-0005-0000-0000-00006B000000}"/>
    <cellStyle name="C￥AØ_AI°Cºn,μμ±Þºn" xfId="115" xr:uid="{00000000-0005-0000-0000-00006C000000}"/>
    <cellStyle name="Ç¥ÁØ_laroux" xfId="116" xr:uid="{00000000-0005-0000-0000-00006D000000}"/>
    <cellStyle name="C￥AØ_laroux_1" xfId="117" xr:uid="{00000000-0005-0000-0000-00006E000000}"/>
    <cellStyle name="Ç¥ÁØ_laroux_1" xfId="118" xr:uid="{00000000-0005-0000-0000-00006F000000}"/>
    <cellStyle name="C￥AØ_laroux_1_Sheet1" xfId="119" xr:uid="{00000000-0005-0000-0000-000070000000}"/>
    <cellStyle name="Ç¥ÁØ_laroux_1_Sheet1" xfId="120" xr:uid="{00000000-0005-0000-0000-000071000000}"/>
    <cellStyle name="C￥AØ_laroux_2" xfId="121" xr:uid="{00000000-0005-0000-0000-000072000000}"/>
    <cellStyle name="Ç¥ÁØ_laroux_2" xfId="122" xr:uid="{00000000-0005-0000-0000-000073000000}"/>
    <cellStyle name="C￥AØ_laroux_2_Sheet1" xfId="123" xr:uid="{00000000-0005-0000-0000-000074000000}"/>
    <cellStyle name="Ç¥ÁØ_laroux_2_Sheet1" xfId="124" xr:uid="{00000000-0005-0000-0000-000075000000}"/>
    <cellStyle name="C￥AØ_laroux_3" xfId="125" xr:uid="{00000000-0005-0000-0000-000076000000}"/>
    <cellStyle name="Ç¥ÁØ_laroux_3" xfId="126" xr:uid="{00000000-0005-0000-0000-000077000000}"/>
    <cellStyle name="C￥AØ_laroux_4" xfId="127" xr:uid="{00000000-0005-0000-0000-000078000000}"/>
    <cellStyle name="Ç¥ÁØ_laroux_4" xfId="128" xr:uid="{00000000-0005-0000-0000-000079000000}"/>
    <cellStyle name="C￥AØ_laroux_Sheet1" xfId="129" xr:uid="{00000000-0005-0000-0000-00007A000000}"/>
    <cellStyle name="Ç¥ÁØ_laroux_Sheet1" xfId="130" xr:uid="{00000000-0005-0000-0000-00007B000000}"/>
    <cellStyle name="C￥AØ_Sheet1" xfId="131" xr:uid="{00000000-0005-0000-0000-00007C000000}"/>
    <cellStyle name="Ç¥ÁØ_Sheet1" xfId="132" xr:uid="{00000000-0005-0000-0000-00007D000000}"/>
    <cellStyle name="Comma [0]_ SG&amp;A Bridge " xfId="133" xr:uid="{00000000-0005-0000-0000-00007E000000}"/>
    <cellStyle name="Comma_ SG&amp;A Bridge " xfId="134" xr:uid="{00000000-0005-0000-0000-00007F000000}"/>
    <cellStyle name="Currency [0]_ SG&amp;A Bridge " xfId="135" xr:uid="{00000000-0005-0000-0000-000080000000}"/>
    <cellStyle name="Currency_ SG&amp;A Bridge " xfId="136" xr:uid="{00000000-0005-0000-0000-000081000000}"/>
    <cellStyle name="Date" xfId="137" xr:uid="{00000000-0005-0000-0000-000082000000}"/>
    <cellStyle name="Fixed" xfId="138" xr:uid="{00000000-0005-0000-0000-000083000000}"/>
    <cellStyle name="Header1" xfId="139" xr:uid="{00000000-0005-0000-0000-000084000000}"/>
    <cellStyle name="Header2" xfId="140" xr:uid="{00000000-0005-0000-0000-000085000000}"/>
    <cellStyle name="HEADING1" xfId="141" xr:uid="{00000000-0005-0000-0000-000086000000}"/>
    <cellStyle name="HEADING2" xfId="142" xr:uid="{00000000-0005-0000-0000-000087000000}"/>
    <cellStyle name="Normal_ SG&amp;A Bridge " xfId="143" xr:uid="{00000000-0005-0000-0000-000088000000}"/>
    <cellStyle name="Total" xfId="144" xr:uid="{00000000-0005-0000-0000-000089000000}"/>
    <cellStyle name="뷭?_BOOKSHIP" xfId="1" xr:uid="{00000000-0005-0000-0000-00008A000000}"/>
    <cellStyle name="쉼표 [0]" xfId="2" builtinId="6"/>
    <cellStyle name="쉼표 [0] 2" xfId="155" xr:uid="{00000000-0005-0000-0000-00008C000000}"/>
    <cellStyle name="쉼표 [0] 2 3 2" xfId="168" xr:uid="{00000000-0005-0000-0000-00008D000000}"/>
    <cellStyle name="쉼표 [0] 3" xfId="164" xr:uid="{00000000-0005-0000-0000-00008E000000}"/>
    <cellStyle name="콤마 [0]_★41-18전국" xfId="3" xr:uid="{00000000-0005-0000-0000-00008F000000}"/>
    <cellStyle name="콤마 [0]_19.정부양곡가공공장" xfId="152" xr:uid="{00000000-0005-0000-0000-000090000000}"/>
    <cellStyle name="콤마_★41-18전국" xfId="4" xr:uid="{00000000-0005-0000-0000-000091000000}"/>
    <cellStyle name="통화 [0]" xfId="5" builtinId="7"/>
    <cellStyle name="통화 [0] 2" xfId="151" xr:uid="{00000000-0005-0000-0000-000093000000}"/>
    <cellStyle name="통화 [0] 2 2" xfId="166" xr:uid="{00000000-0005-0000-0000-000094000000}"/>
    <cellStyle name="통화 [0] 3" xfId="156" xr:uid="{00000000-0005-0000-0000-000095000000}"/>
    <cellStyle name="통화 [0]_48-06 농림수산업" xfId="150" xr:uid="{00000000-0005-0000-0000-000096000000}"/>
    <cellStyle name="통화 [0]_50-06 농림수산업" xfId="149" xr:uid="{00000000-0005-0000-0000-000097000000}"/>
    <cellStyle name="표준" xfId="0" builtinId="0"/>
    <cellStyle name="표준 10" xfId="157" xr:uid="{00000000-0005-0000-0000-000099000000}"/>
    <cellStyle name="표준 2" xfId="148" xr:uid="{00000000-0005-0000-0000-00009A000000}"/>
    <cellStyle name="표준 2 2" xfId="163" xr:uid="{00000000-0005-0000-0000-00009B000000}"/>
    <cellStyle name="표준 2 3" xfId="165" xr:uid="{00000000-0005-0000-0000-00009C000000}"/>
    <cellStyle name="표준 3" xfId="154" xr:uid="{00000000-0005-0000-0000-00009D000000}"/>
    <cellStyle name="표준 3 2 2" xfId="147" xr:uid="{00000000-0005-0000-0000-00009E000000}"/>
    <cellStyle name="표준 3 2 2 2" xfId="167" xr:uid="{00000000-0005-0000-0000-00009F000000}"/>
    <cellStyle name="표준 362" xfId="169" xr:uid="{00000000-0005-0000-0000-0000A0000000}"/>
    <cellStyle name="표준 4" xfId="158" xr:uid="{00000000-0005-0000-0000-0000A1000000}"/>
    <cellStyle name="표준 6" xfId="159" xr:uid="{00000000-0005-0000-0000-0000A2000000}"/>
    <cellStyle name="표준 7" xfId="160" xr:uid="{00000000-0005-0000-0000-0000A3000000}"/>
    <cellStyle name="표준 8" xfId="161" xr:uid="{00000000-0005-0000-0000-0000A4000000}"/>
    <cellStyle name="표준 9" xfId="162" xr:uid="{00000000-0005-0000-0000-0000A5000000}"/>
    <cellStyle name="표준_48-06 농림수산업" xfId="145" xr:uid="{00000000-0005-0000-0000-0000A6000000}"/>
    <cellStyle name="표준_6-34.산림피해" xfId="153" xr:uid="{00000000-0005-0000-0000-0000A7000000}"/>
    <cellStyle name="표준_농업용기구및기계보유 " xfId="6" xr:uid="{00000000-0005-0000-0000-0000A8000000}"/>
    <cellStyle name="표준_축산과(통계연보-1)" xfId="146" xr:uid="{00000000-0005-0000-0000-0000A9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  <sheetName val="시약관리"/>
      <sheetName val="LEAD SHEET (K상각후회수율)"/>
      <sheetName val="forecasted_BS"/>
      <sheetName val="forecasted_IS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계급별현황_(2)1"/>
      <sheetName val="07-29기_공개모집병_1"/>
      <sheetName val="I_설계조건1"/>
      <sheetName val="LEAD_SHEET_(K상각후회수율)"/>
      <sheetName val="일위대가"/>
      <sheetName val="Customer Databas"/>
      <sheetName val="공사개요"/>
      <sheetName val="118.세금과공과"/>
      <sheetName val="FRT_O"/>
      <sheetName val="FAB_I"/>
      <sheetName val="MC총괄표"/>
      <sheetName val="Assumptions"/>
      <sheetName val="소비자가"/>
      <sheetName val="ins"/>
      <sheetName val="재공수합"/>
      <sheetName val="2002년요약"/>
      <sheetName val="관계주식"/>
      <sheetName val="_x0000_È"/>
      <sheetName val="97년추정손익계산서"/>
      <sheetName val="기준자료"/>
      <sheetName val="첨부1"/>
      <sheetName val="SALES(FPL)"/>
      <sheetName val="일위대가목차"/>
      <sheetName val="설계조건"/>
      <sheetName val="Input"/>
      <sheetName val="차수"/>
      <sheetName val="유통망계획"/>
      <sheetName val="97년비품"/>
      <sheetName val="CVT산정"/>
      <sheetName val="Stop"/>
      <sheetName val="TEL"/>
      <sheetName val="Total"/>
      <sheetName val="Comps"/>
      <sheetName val="CAUDIT"/>
      <sheetName val="Table"/>
      <sheetName val="목차"/>
      <sheetName val="REF"/>
      <sheetName val="DATA(BAC)"/>
      <sheetName val="CAL"/>
      <sheetName val="기계내역"/>
      <sheetName val="공통가설"/>
      <sheetName val="4.경비 5.영업외수지"/>
      <sheetName val="DEC_DHDSR0"/>
      <sheetName val="ABUT수량-A1"/>
      <sheetName val="Sheet5"/>
      <sheetName val="PUMP"/>
      <sheetName val="1_當期시산표"/>
      <sheetName val="라이신_NML"/>
      <sheetName val="Proposal"/>
      <sheetName val="Inputs"/>
      <sheetName val="__FDSCACHE__"/>
      <sheetName val="WACC Poland"/>
      <sheetName val="WACC Korea"/>
      <sheetName val="Financial impact"/>
      <sheetName val="Sheet8"/>
      <sheetName val="Actual data"/>
      <sheetName val="견적서"/>
      <sheetName val="8월 부서별 관리판매비실적"/>
      <sheetName val="배부율"/>
      <sheetName val="전사요약"/>
      <sheetName val="전사_PL"/>
      <sheetName val="전사_배부전"/>
      <sheetName val="전사_배부후"/>
      <sheetName val="부서별"/>
      <sheetName val="공통비배부계획"/>
      <sheetName val="배부전"/>
      <sheetName val="부서별(배부후)_계획"/>
      <sheetName val="판매비계획_배부전"/>
      <sheetName val="누계(배부전)"/>
      <sheetName val="빙장비사양"/>
      <sheetName val="장비사양"/>
      <sheetName val="A(1)"/>
      <sheetName val="TS"/>
      <sheetName val="AA200"/>
      <sheetName val="Main"/>
      <sheetName val="XREF"/>
      <sheetName val="Staff Cost"/>
      <sheetName val="Analysis"/>
      <sheetName val="가수금대체"/>
      <sheetName val="제품예산"/>
      <sheetName val="제품별매출"/>
      <sheetName val="제품매출계획연간(04)"/>
      <sheetName val="CODE0"/>
      <sheetName val="손익분석"/>
      <sheetName val="기본자료(재직자)"/>
      <sheetName val="?È"/>
      <sheetName val="잡손실내역"/>
      <sheetName val="손익예상"/>
      <sheetName val="bs"/>
      <sheetName val="[DEC_DH_x0018_[DEC_DHDSR0.xls"/>
      <sheetName val="통신매신매004"/>
      <sheetName val="00000000"/>
      <sheetName val="현장관리비"/>
      <sheetName val="2-2.매출분석"/>
      <sheetName val="계산근거"/>
      <sheetName val="_È"/>
      <sheetName val="정산표"/>
      <sheetName val="채권한전"/>
      <sheetName val="원본"/>
      <sheetName val="갑지"/>
      <sheetName val="RM pallet(2)"/>
      <sheetName val="RM stafel(1)"/>
      <sheetName val="지급어음"/>
      <sheetName val="2004"/>
      <sheetName val="Bloomberg Paste"/>
      <sheetName val="Code"/>
      <sheetName val="직무리스트"/>
      <sheetName val="working"/>
      <sheetName val="총괄매출계획"/>
      <sheetName val="本部A3"/>
      <sheetName val="本部A2"/>
      <sheetName val="BS-E"/>
      <sheetName val="BS요약"/>
      <sheetName val="Bank charge"/>
      <sheetName val="MAR"/>
      <sheetName val="FEB"/>
      <sheetName val="하수급견적대비"/>
      <sheetName val="경비"/>
      <sheetName val="B737"/>
      <sheetName val="우편번호"/>
      <sheetName val="01월TTL"/>
      <sheetName val="한계원가"/>
      <sheetName val="변동인원"/>
      <sheetName val="97센_협"/>
      <sheetName val="WACC"/>
      <sheetName val="ALL"/>
      <sheetName val="Notes "/>
      <sheetName val="노임이"/>
      <sheetName val="갑지(추정)"/>
      <sheetName val="전체"/>
      <sheetName val="공사비집계"/>
      <sheetName val="평가데이터"/>
      <sheetName val="계정code"/>
      <sheetName val="LU"/>
      <sheetName val="기구표"/>
      <sheetName val="건물"/>
      <sheetName val="평가표"/>
      <sheetName val="교육결과"/>
      <sheetName val="PC"/>
      <sheetName val="총원"/>
      <sheetName val="Y-WORK"/>
      <sheetName val="매출"/>
      <sheetName val="Customize Your Purchase Order"/>
      <sheetName val="Purchase Order"/>
      <sheetName val="매입별세금계산서집계표"/>
      <sheetName val="신용카드"/>
      <sheetName val="1ST"/>
      <sheetName val="월별손익"/>
      <sheetName val="전체현황"/>
      <sheetName val="교각̼산"/>
      <sheetName val="Customer_Databas"/>
      <sheetName val="회사정보"/>
      <sheetName val="기준재고"/>
      <sheetName val="내역서"/>
      <sheetName val="#REF"/>
      <sheetName val="HR Final"/>
      <sheetName val="HR"/>
      <sheetName val="영업점별목표산출"/>
      <sheetName val="보증금"/>
      <sheetName val="Xylose-Aug"/>
      <sheetName val="History input"/>
      <sheetName val="Financial statements"/>
      <sheetName val="일위대가목록"/>
      <sheetName val="분류항목"/>
      <sheetName val="실행철강하도"/>
      <sheetName val="data"/>
      <sheetName val="CJE"/>
      <sheetName val="공문 "/>
      <sheetName val="환율change"/>
      <sheetName val="환율"/>
      <sheetName val="신전산소항목시산표(5월)"/>
      <sheetName val="97KJIST"/>
      <sheetName val="T6-6(2)"/>
      <sheetName val="HISTORICAL"/>
      <sheetName val="FORECASTING"/>
      <sheetName val="기초코드"/>
      <sheetName val="재무가정"/>
      <sheetName val="11월업적급(FIS)"/>
      <sheetName val="626TD(COLOR)"/>
      <sheetName val="2004년전체승무원"/>
      <sheetName val="DISTTB"/>
      <sheetName val="INOBTB"/>
      <sheetName val="Condition"/>
      <sheetName val="현금및예치금-기말"/>
      <sheetName val="96월경계 (2)"/>
      <sheetName val="수입"/>
      <sheetName val="분기별데이타"/>
      <sheetName val="월별데이타"/>
      <sheetName val="기타계열"/>
      <sheetName val="대출금-8"/>
      <sheetName val="Template"/>
      <sheetName val="부대대비"/>
      <sheetName val="냉연집계"/>
      <sheetName val="KY.LEE"/>
      <sheetName val="제조원가"/>
      <sheetName val="통장출금액"/>
      <sheetName val="목표세부명세"/>
      <sheetName val="위원회결의"/>
      <sheetName val="심사반합의체"/>
      <sheetName val="부의서"/>
      <sheetName val="이사회부의서"/>
      <sheetName val="계열재무"/>
      <sheetName val="여신담보현황"/>
      <sheetName val="여신 (2)"/>
      <sheetName val="담보"/>
      <sheetName val="손익영향"/>
      <sheetName val="재무현황요약"/>
      <sheetName val="실사요약"/>
      <sheetName val="실사요약수정"/>
      <sheetName val="회사현황(1)"/>
      <sheetName val="회사현황"/>
      <sheetName val="회사현황 (2)"/>
      <sheetName val="2001상반기"/>
      <sheetName val="재무현황"/>
      <sheetName val="승인신청서"/>
      <sheetName val="심사의견1"/>
      <sheetName val="PLarp"/>
      <sheetName val="월별생산"/>
      <sheetName val="설계내역서"/>
      <sheetName val="B767"/>
      <sheetName val="Assignment"/>
      <sheetName val="실행내역"/>
      <sheetName val="1-1"/>
      <sheetName val="QMCT"/>
      <sheetName val="6호기"/>
      <sheetName val="목표관리모델(누적)"/>
      <sheetName val="BUS제원1"/>
      <sheetName val="Variables"/>
      <sheetName val="기준정보"/>
      <sheetName val="재1"/>
      <sheetName val="pivot monthly"/>
      <sheetName val="Debt"/>
      <sheetName val="PILOT품"/>
      <sheetName val="M96현황-동아"/>
      <sheetName val="96제조"/>
      <sheetName val="Normal Case"/>
      <sheetName val="0-Basics"/>
      <sheetName val="Header"/>
      <sheetName val="sapactivexlhiddensheet"/>
      <sheetName val="일반관리1"/>
      <sheetName val="Data&amp;Result"/>
      <sheetName val="재고자산명세"/>
      <sheetName val="제조원가(확인)"/>
      <sheetName val="Control Sheet"/>
      <sheetName val="MARCsheet"/>
      <sheetName val="95WBS"/>
      <sheetName val="대비"/>
      <sheetName val="FAB별"/>
      <sheetName val="FACTOR"/>
      <sheetName val="차량구입"/>
      <sheetName val="MN2G"/>
      <sheetName val="데이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 refreshError="1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  <sheetName val="1_인구및세대1"/>
      <sheetName val="2_국적별외국인_1"/>
      <sheetName val="3_각세(외제)1"/>
      <sheetName val="4_5세(외제)1"/>
      <sheetName val="5_5세외국인1"/>
      <sheetName val="6_각세말소자1"/>
      <sheetName val="1-1포천-동별-인구및세대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</sheetPr>
  <dimension ref="A1:M28"/>
  <sheetViews>
    <sheetView view="pageBreakPreview" workbookViewId="0">
      <pane xSplit="1" ySplit="6" topLeftCell="B7" activePane="bottomRight" state="frozen"/>
      <selection pane="topRight"/>
      <selection pane="bottomLeft"/>
      <selection pane="bottomRight" activeCell="M16" sqref="F16:M18"/>
    </sheetView>
  </sheetViews>
  <sheetFormatPr defaultColWidth="9" defaultRowHeight="13.2"/>
  <cols>
    <col min="1" max="1" width="12.19921875" style="154" customWidth="1"/>
    <col min="2" max="12" width="12.5" style="154" customWidth="1"/>
    <col min="13" max="13" width="11.59765625" style="154" customWidth="1"/>
    <col min="14" max="16384" width="9" style="154"/>
  </cols>
  <sheetData>
    <row r="1" spans="1:13" s="93" customFormat="1" ht="20.100000000000001" customHeight="1">
      <c r="A1" s="454" t="s">
        <v>300</v>
      </c>
      <c r="B1" s="454"/>
      <c r="C1" s="454"/>
      <c r="D1" s="454"/>
      <c r="E1" s="454"/>
      <c r="F1" s="454"/>
      <c r="G1" s="454"/>
      <c r="H1" s="454" t="s">
        <v>104</v>
      </c>
      <c r="I1" s="454"/>
      <c r="J1" s="454"/>
      <c r="K1" s="454"/>
      <c r="L1" s="454"/>
      <c r="M1" s="454"/>
    </row>
    <row r="2" spans="1:13" s="133" customFormat="1" ht="20.100000000000001" customHeight="1" thickBot="1">
      <c r="A2" s="131" t="s">
        <v>72</v>
      </c>
      <c r="B2" s="131"/>
      <c r="C2" s="131"/>
      <c r="D2" s="131"/>
      <c r="E2" s="131"/>
      <c r="F2" s="132"/>
      <c r="G2" s="132"/>
      <c r="H2" s="132"/>
      <c r="I2" s="132"/>
      <c r="J2" s="132"/>
      <c r="K2" s="473" t="s">
        <v>0</v>
      </c>
      <c r="L2" s="473"/>
      <c r="M2" s="473"/>
    </row>
    <row r="3" spans="1:13" s="136" customFormat="1" ht="23.25" customHeight="1" thickTop="1">
      <c r="A3" s="134"/>
      <c r="B3" s="459" t="s">
        <v>6</v>
      </c>
      <c r="C3" s="455" t="s">
        <v>261</v>
      </c>
      <c r="D3" s="456"/>
      <c r="E3" s="462" t="s">
        <v>6</v>
      </c>
      <c r="F3" s="461" t="s">
        <v>260</v>
      </c>
      <c r="G3" s="461"/>
      <c r="H3" s="466" t="s">
        <v>174</v>
      </c>
      <c r="I3" s="466"/>
      <c r="J3" s="466"/>
      <c r="K3" s="466"/>
      <c r="L3" s="467"/>
      <c r="M3" s="135"/>
    </row>
    <row r="4" spans="1:13" s="136" customFormat="1" ht="18" customHeight="1">
      <c r="A4" s="464" t="s">
        <v>1</v>
      </c>
      <c r="B4" s="460"/>
      <c r="C4" s="457"/>
      <c r="D4" s="458"/>
      <c r="E4" s="463"/>
      <c r="F4" s="137" t="s">
        <v>73</v>
      </c>
      <c r="G4" s="138" t="s">
        <v>74</v>
      </c>
      <c r="H4" s="139" t="s">
        <v>294</v>
      </c>
      <c r="I4" s="138" t="s">
        <v>2</v>
      </c>
      <c r="J4" s="138" t="s">
        <v>75</v>
      </c>
      <c r="K4" s="138" t="s">
        <v>76</v>
      </c>
      <c r="L4" s="138" t="s">
        <v>77</v>
      </c>
      <c r="M4" s="465" t="s">
        <v>71</v>
      </c>
    </row>
    <row r="5" spans="1:13" s="136" customFormat="1" ht="16.5" customHeight="1">
      <c r="A5" s="464"/>
      <c r="B5" s="463" t="s">
        <v>4</v>
      </c>
      <c r="C5" s="140" t="s">
        <v>169</v>
      </c>
      <c r="D5" s="141" t="s">
        <v>170</v>
      </c>
      <c r="E5" s="463" t="s">
        <v>4</v>
      </c>
      <c r="F5" s="468" t="s">
        <v>64</v>
      </c>
      <c r="G5" s="470" t="s">
        <v>66</v>
      </c>
      <c r="H5" s="142" t="s">
        <v>3</v>
      </c>
      <c r="I5" s="470" t="s">
        <v>78</v>
      </c>
      <c r="J5" s="470" t="s">
        <v>68</v>
      </c>
      <c r="K5" s="470" t="s">
        <v>79</v>
      </c>
      <c r="L5" s="470" t="s">
        <v>65</v>
      </c>
      <c r="M5" s="465"/>
    </row>
    <row r="6" spans="1:13" s="136" customFormat="1" ht="18.75" customHeight="1">
      <c r="A6" s="143"/>
      <c r="B6" s="472"/>
      <c r="C6" s="144" t="s">
        <v>171</v>
      </c>
      <c r="D6" s="145" t="s">
        <v>172</v>
      </c>
      <c r="E6" s="472"/>
      <c r="F6" s="469"/>
      <c r="G6" s="471"/>
      <c r="H6" s="145" t="s">
        <v>67</v>
      </c>
      <c r="I6" s="471"/>
      <c r="J6" s="471"/>
      <c r="K6" s="471"/>
      <c r="L6" s="471"/>
      <c r="M6" s="144"/>
    </row>
    <row r="7" spans="1:13" s="150" customFormat="1" ht="15.6">
      <c r="A7" s="146">
        <v>2012</v>
      </c>
      <c r="B7" s="147">
        <v>49</v>
      </c>
      <c r="C7" s="148" t="s">
        <v>175</v>
      </c>
      <c r="D7" s="148" t="s">
        <v>175</v>
      </c>
      <c r="E7" s="148">
        <f t="shared" ref="E7:E11" si="0">SUM(F7:L7)</f>
        <v>54</v>
      </c>
      <c r="F7" s="148">
        <v>3</v>
      </c>
      <c r="G7" s="148">
        <v>24</v>
      </c>
      <c r="H7" s="148">
        <v>5</v>
      </c>
      <c r="I7" s="148">
        <v>14</v>
      </c>
      <c r="J7" s="148">
        <v>3</v>
      </c>
      <c r="K7" s="148">
        <v>4</v>
      </c>
      <c r="L7" s="148">
        <v>1</v>
      </c>
      <c r="M7" s="149">
        <v>2012</v>
      </c>
    </row>
    <row r="8" spans="1:13" s="150" customFormat="1" ht="15.6">
      <c r="A8" s="146">
        <v>2013</v>
      </c>
      <c r="B8" s="147">
        <f>SUM(C8:D8)</f>
        <v>51</v>
      </c>
      <c r="C8" s="148">
        <v>34</v>
      </c>
      <c r="D8" s="148">
        <v>17</v>
      </c>
      <c r="E8" s="148">
        <f t="shared" si="0"/>
        <v>56</v>
      </c>
      <c r="F8" s="148">
        <v>2</v>
      </c>
      <c r="G8" s="148">
        <v>29</v>
      </c>
      <c r="H8" s="148">
        <v>5</v>
      </c>
      <c r="I8" s="148">
        <v>13</v>
      </c>
      <c r="J8" s="148">
        <v>3</v>
      </c>
      <c r="K8" s="148">
        <v>3</v>
      </c>
      <c r="L8" s="148">
        <v>1</v>
      </c>
      <c r="M8" s="149">
        <v>2013</v>
      </c>
    </row>
    <row r="9" spans="1:13" s="150" customFormat="1" ht="15.6">
      <c r="A9" s="146">
        <v>2014</v>
      </c>
      <c r="B9" s="147">
        <f t="shared" ref="B9:B11" si="1">SUM(C9:D9)</f>
        <v>31</v>
      </c>
      <c r="C9" s="148">
        <v>24</v>
      </c>
      <c r="D9" s="148">
        <v>7</v>
      </c>
      <c r="E9" s="148">
        <f t="shared" si="0"/>
        <v>36</v>
      </c>
      <c r="F9" s="148">
        <v>2</v>
      </c>
      <c r="G9" s="148">
        <v>1</v>
      </c>
      <c r="H9" s="148">
        <v>5</v>
      </c>
      <c r="I9" s="148">
        <v>15</v>
      </c>
      <c r="J9" s="148">
        <v>4</v>
      </c>
      <c r="K9" s="148">
        <v>2</v>
      </c>
      <c r="L9" s="148">
        <v>7</v>
      </c>
      <c r="M9" s="149">
        <v>2014</v>
      </c>
    </row>
    <row r="10" spans="1:13" s="150" customFormat="1" ht="15.6">
      <c r="A10" s="146">
        <v>2015</v>
      </c>
      <c r="B10" s="147">
        <f t="shared" si="1"/>
        <v>63</v>
      </c>
      <c r="C10" s="148">
        <v>43</v>
      </c>
      <c r="D10" s="148">
        <v>20</v>
      </c>
      <c r="E10" s="148">
        <f t="shared" si="0"/>
        <v>68</v>
      </c>
      <c r="F10" s="148">
        <v>33</v>
      </c>
      <c r="G10" s="148">
        <v>1</v>
      </c>
      <c r="H10" s="148">
        <v>5</v>
      </c>
      <c r="I10" s="148">
        <v>15</v>
      </c>
      <c r="J10" s="148">
        <v>4</v>
      </c>
      <c r="K10" s="148">
        <v>2</v>
      </c>
      <c r="L10" s="148">
        <v>8</v>
      </c>
      <c r="M10" s="149">
        <v>2015</v>
      </c>
    </row>
    <row r="11" spans="1:13" s="150" customFormat="1" ht="15.6">
      <c r="A11" s="146">
        <v>2016</v>
      </c>
      <c r="B11" s="147">
        <f t="shared" si="1"/>
        <v>75</v>
      </c>
      <c r="C11" s="148">
        <v>57</v>
      </c>
      <c r="D11" s="148">
        <v>18</v>
      </c>
      <c r="E11" s="148">
        <f t="shared" si="0"/>
        <v>80</v>
      </c>
      <c r="F11" s="148">
        <v>45</v>
      </c>
      <c r="G11" s="148">
        <v>1</v>
      </c>
      <c r="H11" s="148">
        <v>5</v>
      </c>
      <c r="I11" s="148">
        <v>15</v>
      </c>
      <c r="J11" s="148">
        <v>3</v>
      </c>
      <c r="K11" s="148">
        <v>4</v>
      </c>
      <c r="L11" s="148">
        <v>7</v>
      </c>
      <c r="M11" s="149">
        <v>2016</v>
      </c>
    </row>
    <row r="12" spans="1:13" s="150" customFormat="1" ht="15.6">
      <c r="A12" s="146">
        <v>2017</v>
      </c>
      <c r="B12" s="147">
        <v>85</v>
      </c>
      <c r="C12" s="148">
        <v>66</v>
      </c>
      <c r="D12" s="148">
        <v>19</v>
      </c>
      <c r="E12" s="148">
        <v>85</v>
      </c>
      <c r="F12" s="148">
        <v>48</v>
      </c>
      <c r="G12" s="148">
        <v>7</v>
      </c>
      <c r="H12" s="148">
        <v>6</v>
      </c>
      <c r="I12" s="148">
        <v>17</v>
      </c>
      <c r="J12" s="148" t="s">
        <v>364</v>
      </c>
      <c r="K12" s="148">
        <v>1</v>
      </c>
      <c r="L12" s="148">
        <v>12</v>
      </c>
      <c r="M12" s="149">
        <v>2017</v>
      </c>
    </row>
    <row r="13" spans="1:13" s="150" customFormat="1" ht="15.6">
      <c r="A13" s="146">
        <v>2018</v>
      </c>
      <c r="B13" s="147">
        <v>81</v>
      </c>
      <c r="C13" s="148">
        <v>58</v>
      </c>
      <c r="D13" s="148">
        <v>23</v>
      </c>
      <c r="E13" s="148">
        <v>81</v>
      </c>
      <c r="F13" s="148">
        <v>50</v>
      </c>
      <c r="G13" s="148">
        <v>2</v>
      </c>
      <c r="H13" s="148">
        <v>5</v>
      </c>
      <c r="I13" s="148">
        <v>18</v>
      </c>
      <c r="J13" s="148">
        <v>2</v>
      </c>
      <c r="K13" s="148">
        <v>3</v>
      </c>
      <c r="L13" s="148">
        <v>6</v>
      </c>
      <c r="M13" s="149">
        <v>2018</v>
      </c>
    </row>
    <row r="14" spans="1:13" s="150" customFormat="1" ht="15.6">
      <c r="A14" s="146">
        <v>2019</v>
      </c>
      <c r="B14" s="147">
        <v>98</v>
      </c>
      <c r="C14" s="148">
        <v>69</v>
      </c>
      <c r="D14" s="148">
        <v>29</v>
      </c>
      <c r="E14" s="148">
        <v>98</v>
      </c>
      <c r="F14" s="148">
        <v>57</v>
      </c>
      <c r="G14" s="304" t="s">
        <v>364</v>
      </c>
      <c r="H14" s="148">
        <v>5</v>
      </c>
      <c r="I14" s="148">
        <v>27</v>
      </c>
      <c r="J14" s="148">
        <v>2</v>
      </c>
      <c r="K14" s="148">
        <v>2</v>
      </c>
      <c r="L14" s="148">
        <v>10</v>
      </c>
      <c r="M14" s="149">
        <v>2019</v>
      </c>
    </row>
    <row r="15" spans="1:13" s="151" customFormat="1" ht="15.6">
      <c r="A15" s="146">
        <v>2020</v>
      </c>
      <c r="B15" s="376">
        <v>99</v>
      </c>
      <c r="C15" s="377">
        <v>73</v>
      </c>
      <c r="D15" s="377">
        <v>26</v>
      </c>
      <c r="E15" s="377">
        <v>99</v>
      </c>
      <c r="F15" s="378">
        <v>51</v>
      </c>
      <c r="G15" s="379" t="s">
        <v>364</v>
      </c>
      <c r="H15" s="380">
        <v>5</v>
      </c>
      <c r="I15" s="380">
        <v>35</v>
      </c>
      <c r="J15" s="380">
        <v>1</v>
      </c>
      <c r="K15" s="380">
        <v>3</v>
      </c>
      <c r="L15" s="380">
        <v>9</v>
      </c>
      <c r="M15" s="146">
        <v>2020</v>
      </c>
    </row>
    <row r="16" spans="1:13" s="151" customFormat="1" ht="15.6">
      <c r="A16" s="375">
        <v>2021</v>
      </c>
      <c r="B16" s="381">
        <f t="shared" ref="B16" si="2">C16+D16</f>
        <v>106</v>
      </c>
      <c r="C16" s="382">
        <v>79</v>
      </c>
      <c r="D16" s="382">
        <v>27</v>
      </c>
      <c r="E16" s="382">
        <f t="shared" ref="E16" si="3">SUM(F16:G16,I16:L16)</f>
        <v>106</v>
      </c>
      <c r="F16" s="383">
        <v>51</v>
      </c>
      <c r="G16" s="383">
        <v>0</v>
      </c>
      <c r="H16" s="383">
        <v>6</v>
      </c>
      <c r="I16" s="383">
        <v>40</v>
      </c>
      <c r="J16" s="383">
        <v>3</v>
      </c>
      <c r="K16" s="383">
        <v>2</v>
      </c>
      <c r="L16" s="384">
        <v>10</v>
      </c>
      <c r="M16" s="375">
        <v>2021</v>
      </c>
    </row>
    <row r="17" spans="1:13" s="128" customFormat="1" ht="14.1" customHeight="1">
      <c r="A17" s="120" t="s">
        <v>184</v>
      </c>
      <c r="B17" s="120"/>
      <c r="C17" s="120"/>
      <c r="D17" s="120"/>
      <c r="E17" s="120"/>
      <c r="F17" s="152"/>
      <c r="G17" s="152"/>
      <c r="H17" s="152"/>
      <c r="I17" s="153"/>
      <c r="J17" s="120"/>
      <c r="K17" s="120"/>
      <c r="L17" s="120"/>
      <c r="M17" s="122" t="s">
        <v>185</v>
      </c>
    </row>
    <row r="18" spans="1:13" s="128" customFormat="1" ht="14.1" customHeight="1">
      <c r="A18" s="120" t="s">
        <v>242</v>
      </c>
      <c r="B18" s="120"/>
      <c r="C18" s="120"/>
      <c r="D18" s="120"/>
      <c r="E18" s="120"/>
    </row>
    <row r="19" spans="1:13" ht="14.4" customHeight="1"/>
    <row r="20" spans="1:13" ht="18.75" customHeight="1"/>
    <row r="21" spans="1:13" ht="14.4" customHeight="1"/>
    <row r="22" spans="1:13" ht="14.4" customHeight="1"/>
    <row r="23" spans="1:13" ht="14.4" customHeight="1"/>
    <row r="24" spans="1:13" ht="14.4" customHeight="1"/>
    <row r="25" spans="1:13" ht="14.4" customHeight="1"/>
    <row r="26" spans="1:13" ht="5.25" customHeight="1"/>
    <row r="27" spans="1:13" ht="15.75" customHeight="1"/>
    <row r="28" spans="1:13" ht="15.75" customHeight="1"/>
  </sheetData>
  <mergeCells count="18">
    <mergeCell ref="E5:E6"/>
    <mergeCell ref="K2:M2"/>
    <mergeCell ref="A1:G1"/>
    <mergeCell ref="H1:M1"/>
    <mergeCell ref="C3:D4"/>
    <mergeCell ref="B3:B4"/>
    <mergeCell ref="F3:G3"/>
    <mergeCell ref="E3:E4"/>
    <mergeCell ref="A4:A5"/>
    <mergeCell ref="M4:M5"/>
    <mergeCell ref="H3:L3"/>
    <mergeCell ref="F5:F6"/>
    <mergeCell ref="G5:G6"/>
    <mergeCell ref="I5:I6"/>
    <mergeCell ref="J5:J6"/>
    <mergeCell ref="K5:K6"/>
    <mergeCell ref="L5:L6"/>
    <mergeCell ref="B5:B6"/>
  </mergeCells>
  <phoneticPr fontId="3" type="noConversion"/>
  <printOptions horizontalCentered="1" gridLinesSet="0"/>
  <pageMargins left="1.2204724409448819" right="1.2204724409448819" top="1.0236220472440944" bottom="2.3622047244094491" header="0" footer="0"/>
  <pageSetup paperSize="9" scale="79" orientation="portrait" horizontalDpi="200" verticalDpi="200" r:id="rId1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</sheetPr>
  <dimension ref="A1:L244"/>
  <sheetViews>
    <sheetView view="pageBreakPreview" zoomScaleNormal="100" zoomScaleSheetLayoutView="100" workbookViewId="0">
      <selection activeCell="I9" sqref="I9"/>
    </sheetView>
  </sheetViews>
  <sheetFormatPr defaultColWidth="9" defaultRowHeight="19.2"/>
  <cols>
    <col min="1" max="1" width="9.19921875" style="276" customWidth="1"/>
    <col min="2" max="2" width="13.3984375" style="276" customWidth="1"/>
    <col min="3" max="3" width="13.3984375" style="277" customWidth="1"/>
    <col min="4" max="4" width="13.3984375" style="276" customWidth="1"/>
    <col min="5" max="5" width="11.19921875" style="278" customWidth="1"/>
    <col min="6" max="6" width="10.5" style="276" customWidth="1"/>
    <col min="7" max="7" width="10.5" style="278" customWidth="1"/>
    <col min="8" max="8" width="10.5" style="281" customWidth="1"/>
    <col min="9" max="9" width="10.5" style="278" customWidth="1"/>
    <col min="10" max="10" width="13.3984375" style="282" customWidth="1"/>
    <col min="11" max="11" width="12.69921875" style="281" customWidth="1"/>
    <col min="12" max="12" width="5.59765625" style="276" customWidth="1"/>
    <col min="13" max="16384" width="9" style="276"/>
  </cols>
  <sheetData>
    <row r="1" spans="1:12" s="258" customFormat="1" ht="9.9" customHeight="1">
      <c r="A1" s="251"/>
      <c r="B1" s="252"/>
      <c r="C1" s="253"/>
      <c r="D1" s="252"/>
      <c r="E1" s="254"/>
      <c r="F1" s="255"/>
      <c r="G1" s="254"/>
      <c r="H1" s="255"/>
      <c r="I1" s="254"/>
      <c r="J1" s="256"/>
      <c r="K1" s="257"/>
    </row>
    <row r="2" spans="1:12" s="259" customFormat="1" ht="35.25" customHeight="1">
      <c r="A2" s="545" t="s">
        <v>359</v>
      </c>
      <c r="B2" s="545"/>
      <c r="C2" s="545"/>
      <c r="D2" s="545"/>
      <c r="E2" s="545"/>
      <c r="F2" s="545" t="s">
        <v>317</v>
      </c>
      <c r="G2" s="545"/>
      <c r="H2" s="545"/>
      <c r="I2" s="545"/>
      <c r="J2" s="545"/>
      <c r="K2" s="545"/>
    </row>
    <row r="3" spans="1:12" s="262" customFormat="1" ht="27" customHeight="1" thickBot="1">
      <c r="A3" s="246" t="s">
        <v>318</v>
      </c>
      <c r="B3" s="246"/>
      <c r="C3" s="260"/>
      <c r="D3" s="246"/>
      <c r="E3" s="261"/>
      <c r="G3" s="261"/>
      <c r="H3" s="263"/>
      <c r="I3" s="261"/>
      <c r="J3" s="264"/>
      <c r="K3" s="265" t="s">
        <v>319</v>
      </c>
    </row>
    <row r="4" spans="1:12" s="266" customFormat="1" ht="27.75" customHeight="1">
      <c r="A4" s="546" t="s">
        <v>363</v>
      </c>
      <c r="B4" s="548" t="s">
        <v>320</v>
      </c>
      <c r="C4" s="548" t="s">
        <v>321</v>
      </c>
      <c r="D4" s="548" t="s">
        <v>322</v>
      </c>
      <c r="E4" s="550" t="s">
        <v>323</v>
      </c>
      <c r="F4" s="552" t="s">
        <v>324</v>
      </c>
      <c r="G4" s="553"/>
      <c r="H4" s="553"/>
      <c r="I4" s="553"/>
      <c r="J4" s="550" t="s">
        <v>325</v>
      </c>
      <c r="K4" s="554" t="s">
        <v>282</v>
      </c>
    </row>
    <row r="5" spans="1:12" s="266" customFormat="1" ht="27.75" customHeight="1">
      <c r="A5" s="547"/>
      <c r="B5" s="549"/>
      <c r="C5" s="549"/>
      <c r="D5" s="549"/>
      <c r="E5" s="551"/>
      <c r="F5" s="423" t="s">
        <v>326</v>
      </c>
      <c r="G5" s="423" t="s">
        <v>327</v>
      </c>
      <c r="H5" s="423" t="s">
        <v>328</v>
      </c>
      <c r="I5" s="423" t="s">
        <v>329</v>
      </c>
      <c r="J5" s="551"/>
      <c r="K5" s="555"/>
    </row>
    <row r="6" spans="1:12" s="267" customFormat="1" ht="13.2">
      <c r="A6" s="424" t="s">
        <v>365</v>
      </c>
      <c r="B6" s="425">
        <f t="shared" ref="B6" si="0">SUM(C6,D6,E6,F6,J6)</f>
        <v>1161</v>
      </c>
      <c r="C6" s="426">
        <v>0</v>
      </c>
      <c r="D6" s="426">
        <v>0</v>
      </c>
      <c r="E6" s="426">
        <v>0</v>
      </c>
      <c r="F6" s="426">
        <f t="shared" ref="F6" si="1">G6+H6+I6</f>
        <v>1161</v>
      </c>
      <c r="G6" s="426">
        <v>1161</v>
      </c>
      <c r="H6" s="426">
        <v>0</v>
      </c>
      <c r="I6" s="426">
        <v>0</v>
      </c>
      <c r="J6" s="427">
        <v>0</v>
      </c>
      <c r="K6" s="432" t="s">
        <v>365</v>
      </c>
    </row>
    <row r="7" spans="1:12" s="422" customFormat="1" ht="13.2">
      <c r="A7" s="430">
        <v>2020</v>
      </c>
      <c r="B7" s="425">
        <v>1168</v>
      </c>
      <c r="C7" s="426">
        <v>0</v>
      </c>
      <c r="D7" s="426">
        <v>0</v>
      </c>
      <c r="E7" s="426">
        <v>0</v>
      </c>
      <c r="F7" s="426">
        <v>1168</v>
      </c>
      <c r="G7" s="426">
        <v>1168</v>
      </c>
      <c r="H7" s="426">
        <v>0</v>
      </c>
      <c r="I7" s="426">
        <v>0</v>
      </c>
      <c r="J7" s="426">
        <v>0</v>
      </c>
      <c r="K7" s="430">
        <v>2020</v>
      </c>
    </row>
    <row r="8" spans="1:12" s="267" customFormat="1" ht="13.2">
      <c r="A8" s="429">
        <v>2021</v>
      </c>
      <c r="B8" s="428">
        <f t="shared" ref="B8" si="2">SUM(C8,D8,E8,F8,J8)</f>
        <v>1168</v>
      </c>
      <c r="C8" s="428"/>
      <c r="D8" s="428"/>
      <c r="E8" s="428"/>
      <c r="F8" s="428">
        <f t="shared" ref="F8" si="3">G8+H8+I8</f>
        <v>1168</v>
      </c>
      <c r="G8" s="428">
        <v>1168</v>
      </c>
      <c r="H8" s="428"/>
      <c r="I8" s="428"/>
      <c r="J8" s="428"/>
      <c r="K8" s="431">
        <v>2021</v>
      </c>
    </row>
    <row r="9" spans="1:12" s="268" customFormat="1" ht="14.25" customHeight="1">
      <c r="A9" s="120" t="s">
        <v>184</v>
      </c>
      <c r="B9" s="269"/>
      <c r="C9" s="269"/>
      <c r="D9" s="269"/>
      <c r="E9" s="269"/>
      <c r="F9" s="270"/>
      <c r="G9" s="271"/>
      <c r="H9" s="269"/>
      <c r="I9" s="269"/>
      <c r="J9" s="272"/>
      <c r="K9" s="122" t="s">
        <v>185</v>
      </c>
    </row>
    <row r="10" spans="1:12" s="268" customFormat="1" ht="12" customHeight="1">
      <c r="C10" s="273"/>
      <c r="E10" s="274"/>
      <c r="F10" s="275"/>
      <c r="G10" s="273"/>
      <c r="H10" s="272"/>
      <c r="I10" s="274"/>
      <c r="J10" s="264"/>
      <c r="K10" s="263"/>
    </row>
    <row r="11" spans="1:12" ht="13.2">
      <c r="G11" s="277"/>
      <c r="H11" s="279"/>
      <c r="J11" s="280"/>
      <c r="K11" s="263"/>
    </row>
    <row r="12" spans="1:12" ht="13.2">
      <c r="G12" s="277"/>
      <c r="H12" s="279"/>
      <c r="J12" s="280"/>
      <c r="K12" s="263"/>
    </row>
    <row r="13" spans="1:12" ht="13.2">
      <c r="G13" s="277"/>
      <c r="H13" s="279"/>
      <c r="J13" s="280"/>
      <c r="K13" s="263"/>
    </row>
    <row r="14" spans="1:12">
      <c r="G14" s="277"/>
      <c r="H14" s="279"/>
      <c r="J14" s="280"/>
    </row>
    <row r="15" spans="1:12" s="281" customFormat="1">
      <c r="A15" s="276"/>
      <c r="B15" s="276"/>
      <c r="C15" s="277"/>
      <c r="D15" s="276"/>
      <c r="E15" s="278"/>
      <c r="F15" s="276"/>
      <c r="G15" s="277"/>
      <c r="H15" s="279"/>
      <c r="I15" s="278"/>
      <c r="J15" s="280"/>
      <c r="L15" s="276"/>
    </row>
    <row r="16" spans="1:12" s="281" customFormat="1">
      <c r="A16" s="276"/>
      <c r="B16" s="276"/>
      <c r="C16" s="277"/>
      <c r="D16" s="276"/>
      <c r="E16" s="278"/>
      <c r="F16" s="276"/>
      <c r="G16" s="277"/>
      <c r="H16" s="279"/>
      <c r="I16" s="278"/>
      <c r="J16" s="280"/>
      <c r="L16" s="276"/>
    </row>
    <row r="17" spans="1:12" s="281" customFormat="1">
      <c r="A17" s="276"/>
      <c r="B17" s="276"/>
      <c r="C17" s="277"/>
      <c r="D17" s="276"/>
      <c r="E17" s="278"/>
      <c r="F17" s="276"/>
      <c r="G17" s="277"/>
      <c r="H17" s="279"/>
      <c r="I17" s="278"/>
      <c r="J17" s="280"/>
      <c r="L17" s="276"/>
    </row>
    <row r="18" spans="1:12" s="281" customFormat="1">
      <c r="A18" s="276"/>
      <c r="B18" s="276"/>
      <c r="C18" s="277"/>
      <c r="D18" s="276"/>
      <c r="E18" s="278"/>
      <c r="F18" s="276"/>
      <c r="G18" s="277"/>
      <c r="H18" s="279"/>
      <c r="I18" s="278"/>
      <c r="J18" s="280"/>
      <c r="L18" s="276"/>
    </row>
    <row r="19" spans="1:12" s="281" customFormat="1">
      <c r="A19" s="276"/>
      <c r="B19" s="276"/>
      <c r="C19" s="277"/>
      <c r="D19" s="276"/>
      <c r="E19" s="278"/>
      <c r="F19" s="276"/>
      <c r="G19" s="277"/>
      <c r="H19" s="279"/>
      <c r="I19" s="278"/>
      <c r="J19" s="280"/>
      <c r="L19" s="276"/>
    </row>
    <row r="20" spans="1:12" s="281" customFormat="1">
      <c r="A20" s="276"/>
      <c r="B20" s="276"/>
      <c r="C20" s="277"/>
      <c r="D20" s="276"/>
      <c r="E20" s="278"/>
      <c r="F20" s="276"/>
      <c r="G20" s="277"/>
      <c r="H20" s="279"/>
      <c r="I20" s="278"/>
      <c r="J20" s="280"/>
      <c r="L20" s="276"/>
    </row>
    <row r="21" spans="1:12" s="281" customFormat="1">
      <c r="A21" s="276"/>
      <c r="B21" s="276"/>
      <c r="C21" s="277"/>
      <c r="D21" s="276"/>
      <c r="E21" s="278"/>
      <c r="F21" s="276"/>
      <c r="G21" s="277"/>
      <c r="H21" s="279"/>
      <c r="I21" s="278"/>
      <c r="J21" s="280"/>
      <c r="L21" s="276"/>
    </row>
    <row r="22" spans="1:12" s="281" customFormat="1">
      <c r="A22" s="276"/>
      <c r="B22" s="276"/>
      <c r="C22" s="277"/>
      <c r="D22" s="276"/>
      <c r="E22" s="278"/>
      <c r="F22" s="276"/>
      <c r="G22" s="277"/>
      <c r="H22" s="279"/>
      <c r="I22" s="278"/>
      <c r="J22" s="280"/>
      <c r="L22" s="276"/>
    </row>
    <row r="23" spans="1:12" s="281" customFormat="1">
      <c r="A23" s="276"/>
      <c r="B23" s="276"/>
      <c r="C23" s="277"/>
      <c r="D23" s="276"/>
      <c r="E23" s="278"/>
      <c r="F23" s="276"/>
      <c r="G23" s="277"/>
      <c r="H23" s="279"/>
      <c r="I23" s="278"/>
      <c r="J23" s="280"/>
      <c r="L23" s="276"/>
    </row>
    <row r="24" spans="1:12" s="281" customFormat="1">
      <c r="A24" s="276"/>
      <c r="B24" s="276"/>
      <c r="C24" s="277"/>
      <c r="D24" s="276"/>
      <c r="E24" s="278"/>
      <c r="F24" s="276"/>
      <c r="G24" s="277"/>
      <c r="H24" s="279"/>
      <c r="I24" s="278"/>
      <c r="J24" s="280"/>
      <c r="L24" s="276"/>
    </row>
    <row r="25" spans="1:12" s="281" customFormat="1">
      <c r="A25" s="276"/>
      <c r="B25" s="276"/>
      <c r="C25" s="277"/>
      <c r="D25" s="276"/>
      <c r="E25" s="278"/>
      <c r="F25" s="276"/>
      <c r="G25" s="277"/>
      <c r="H25" s="279"/>
      <c r="I25" s="278"/>
      <c r="J25" s="280"/>
    </row>
    <row r="26" spans="1:12" s="281" customFormat="1">
      <c r="A26" s="276"/>
      <c r="B26" s="276"/>
      <c r="C26" s="277"/>
      <c r="D26" s="276"/>
      <c r="E26" s="278"/>
      <c r="F26" s="276"/>
      <c r="G26" s="277"/>
      <c r="H26" s="279"/>
      <c r="I26" s="278"/>
      <c r="J26" s="280"/>
    </row>
    <row r="27" spans="1:12" s="281" customFormat="1">
      <c r="A27" s="276"/>
      <c r="B27" s="276"/>
      <c r="C27" s="277"/>
      <c r="D27" s="276"/>
      <c r="E27" s="278"/>
      <c r="F27" s="276"/>
      <c r="G27" s="277"/>
      <c r="H27" s="279"/>
      <c r="I27" s="278"/>
      <c r="J27" s="280"/>
    </row>
    <row r="28" spans="1:12" s="281" customFormat="1">
      <c r="A28" s="276"/>
      <c r="B28" s="276"/>
      <c r="C28" s="277"/>
      <c r="D28" s="276"/>
      <c r="E28" s="278"/>
      <c r="F28" s="276"/>
      <c r="G28" s="277"/>
      <c r="H28" s="279"/>
      <c r="I28" s="278"/>
      <c r="J28" s="280"/>
    </row>
    <row r="29" spans="1:12" s="281" customFormat="1">
      <c r="A29" s="276"/>
      <c r="B29" s="276"/>
      <c r="C29" s="277"/>
      <c r="D29" s="276"/>
      <c r="E29" s="278"/>
      <c r="F29" s="276"/>
      <c r="G29" s="277"/>
      <c r="H29" s="279"/>
      <c r="I29" s="278"/>
      <c r="J29" s="280"/>
    </row>
    <row r="30" spans="1:12" s="281" customFormat="1">
      <c r="A30" s="276"/>
      <c r="B30" s="276"/>
      <c r="C30" s="277"/>
      <c r="D30" s="276"/>
      <c r="E30" s="278"/>
      <c r="F30" s="276"/>
      <c r="G30" s="277"/>
      <c r="H30" s="279"/>
      <c r="I30" s="278"/>
      <c r="J30" s="280"/>
    </row>
    <row r="31" spans="1:12" s="281" customFormat="1">
      <c r="A31" s="276"/>
      <c r="B31" s="276"/>
      <c r="C31" s="277"/>
      <c r="D31" s="276"/>
      <c r="E31" s="278"/>
      <c r="F31" s="276"/>
      <c r="G31" s="277"/>
      <c r="H31" s="279"/>
      <c r="I31" s="278"/>
      <c r="J31" s="280"/>
    </row>
    <row r="32" spans="1:12" s="281" customFormat="1">
      <c r="A32" s="276"/>
      <c r="B32" s="276"/>
      <c r="C32" s="277"/>
      <c r="D32" s="276"/>
      <c r="E32" s="278"/>
      <c r="F32" s="276"/>
      <c r="G32" s="277"/>
      <c r="H32" s="279"/>
      <c r="I32" s="278"/>
      <c r="J32" s="280"/>
    </row>
    <row r="33" spans="1:10" s="281" customFormat="1">
      <c r="A33" s="276"/>
      <c r="B33" s="276"/>
      <c r="C33" s="277"/>
      <c r="D33" s="276"/>
      <c r="E33" s="278"/>
      <c r="F33" s="276"/>
      <c r="G33" s="277"/>
      <c r="H33" s="279"/>
      <c r="I33" s="278"/>
      <c r="J33" s="280"/>
    </row>
    <row r="34" spans="1:10" s="281" customFormat="1">
      <c r="A34" s="276"/>
      <c r="B34" s="276"/>
      <c r="C34" s="277"/>
      <c r="D34" s="276"/>
      <c r="E34" s="278"/>
      <c r="F34" s="276"/>
      <c r="G34" s="277"/>
      <c r="H34" s="279"/>
      <c r="I34" s="278"/>
      <c r="J34" s="280"/>
    </row>
    <row r="35" spans="1:10" s="281" customFormat="1">
      <c r="A35" s="276"/>
      <c r="B35" s="276"/>
      <c r="C35" s="277"/>
      <c r="D35" s="276"/>
      <c r="E35" s="278"/>
      <c r="F35" s="276"/>
      <c r="G35" s="277"/>
      <c r="H35" s="279"/>
      <c r="I35" s="278"/>
      <c r="J35" s="280"/>
    </row>
    <row r="36" spans="1:10" s="281" customFormat="1">
      <c r="A36" s="276"/>
      <c r="B36" s="276"/>
      <c r="C36" s="277"/>
      <c r="D36" s="276"/>
      <c r="E36" s="278"/>
      <c r="F36" s="276"/>
      <c r="G36" s="277"/>
      <c r="H36" s="279"/>
      <c r="I36" s="278"/>
      <c r="J36" s="280"/>
    </row>
    <row r="37" spans="1:10" s="281" customFormat="1">
      <c r="A37" s="276"/>
      <c r="B37" s="276"/>
      <c r="C37" s="277"/>
      <c r="D37" s="276"/>
      <c r="E37" s="278"/>
      <c r="F37" s="276"/>
      <c r="G37" s="277"/>
      <c r="H37" s="279"/>
      <c r="I37" s="278"/>
      <c r="J37" s="280"/>
    </row>
    <row r="38" spans="1:10" s="281" customFormat="1">
      <c r="A38" s="276"/>
      <c r="B38" s="276"/>
      <c r="C38" s="277"/>
      <c r="D38" s="276"/>
      <c r="E38" s="278"/>
      <c r="F38" s="276"/>
      <c r="G38" s="277"/>
      <c r="H38" s="279"/>
      <c r="I38" s="278"/>
      <c r="J38" s="280"/>
    </row>
    <row r="39" spans="1:10" s="281" customFormat="1">
      <c r="A39" s="276"/>
      <c r="B39" s="276"/>
      <c r="C39" s="277"/>
      <c r="D39" s="276"/>
      <c r="E39" s="278"/>
      <c r="F39" s="276"/>
      <c r="G39" s="277"/>
      <c r="H39" s="279"/>
      <c r="I39" s="278"/>
      <c r="J39" s="280"/>
    </row>
    <row r="40" spans="1:10" s="281" customFormat="1">
      <c r="A40" s="276"/>
      <c r="B40" s="276"/>
      <c r="C40" s="277"/>
      <c r="D40" s="276"/>
      <c r="E40" s="278"/>
      <c r="F40" s="276"/>
      <c r="G40" s="277"/>
      <c r="H40" s="279"/>
      <c r="I40" s="278"/>
      <c r="J40" s="280"/>
    </row>
    <row r="41" spans="1:10" s="281" customFormat="1">
      <c r="A41" s="276"/>
      <c r="B41" s="276"/>
      <c r="C41" s="277"/>
      <c r="D41" s="276"/>
      <c r="E41" s="278"/>
      <c r="F41" s="276"/>
      <c r="G41" s="277"/>
      <c r="I41" s="278"/>
      <c r="J41" s="282"/>
    </row>
    <row r="42" spans="1:10" s="281" customFormat="1">
      <c r="A42" s="276"/>
      <c r="B42" s="276"/>
      <c r="C42" s="277"/>
      <c r="D42" s="276"/>
      <c r="E42" s="278"/>
      <c r="F42" s="276"/>
      <c r="G42" s="277"/>
      <c r="I42" s="278"/>
      <c r="J42" s="282"/>
    </row>
    <row r="43" spans="1:10" s="281" customFormat="1">
      <c r="A43" s="276"/>
      <c r="B43" s="276"/>
      <c r="C43" s="277"/>
      <c r="D43" s="276"/>
      <c r="E43" s="278"/>
      <c r="F43" s="276"/>
      <c r="G43" s="277"/>
      <c r="I43" s="278"/>
      <c r="J43" s="282"/>
    </row>
    <row r="44" spans="1:10" s="281" customFormat="1">
      <c r="A44" s="276"/>
      <c r="B44" s="276"/>
      <c r="C44" s="277"/>
      <c r="D44" s="276"/>
      <c r="E44" s="278"/>
      <c r="F44" s="276"/>
      <c r="G44" s="277"/>
      <c r="I44" s="278"/>
      <c r="J44" s="282"/>
    </row>
    <row r="45" spans="1:10" s="281" customFormat="1">
      <c r="A45" s="276"/>
      <c r="B45" s="276"/>
      <c r="C45" s="277"/>
      <c r="D45" s="276"/>
      <c r="E45" s="278"/>
      <c r="F45" s="276"/>
      <c r="G45" s="277"/>
      <c r="I45" s="278"/>
      <c r="J45" s="282"/>
    </row>
    <row r="46" spans="1:10" s="281" customFormat="1">
      <c r="A46" s="276"/>
      <c r="B46" s="276"/>
      <c r="C46" s="277"/>
      <c r="D46" s="276"/>
      <c r="E46" s="278"/>
      <c r="F46" s="276"/>
      <c r="G46" s="277"/>
      <c r="I46" s="278"/>
      <c r="J46" s="282"/>
    </row>
    <row r="47" spans="1:10" s="281" customFormat="1">
      <c r="A47" s="276"/>
      <c r="B47" s="276"/>
      <c r="C47" s="277"/>
      <c r="D47" s="276"/>
      <c r="E47" s="278"/>
      <c r="F47" s="276"/>
      <c r="G47" s="277"/>
      <c r="I47" s="278"/>
      <c r="J47" s="282"/>
    </row>
    <row r="48" spans="1:10" s="281" customFormat="1">
      <c r="A48" s="276"/>
      <c r="B48" s="276"/>
      <c r="C48" s="277"/>
      <c r="D48" s="276"/>
      <c r="E48" s="278"/>
      <c r="F48" s="276"/>
      <c r="G48" s="277"/>
      <c r="I48" s="278"/>
      <c r="J48" s="282"/>
    </row>
    <row r="49" spans="1:10" s="281" customFormat="1">
      <c r="A49" s="276"/>
      <c r="B49" s="276"/>
      <c r="C49" s="277"/>
      <c r="D49" s="276"/>
      <c r="E49" s="278"/>
      <c r="F49" s="276"/>
      <c r="G49" s="277"/>
      <c r="I49" s="278"/>
      <c r="J49" s="282"/>
    </row>
    <row r="50" spans="1:10" s="281" customFormat="1">
      <c r="A50" s="276"/>
      <c r="B50" s="276"/>
      <c r="C50" s="277"/>
      <c r="D50" s="276"/>
      <c r="E50" s="278"/>
      <c r="F50" s="276"/>
      <c r="G50" s="277"/>
      <c r="I50" s="278"/>
      <c r="J50" s="282"/>
    </row>
    <row r="51" spans="1:10" s="281" customFormat="1">
      <c r="A51" s="276"/>
      <c r="B51" s="276"/>
      <c r="C51" s="277"/>
      <c r="D51" s="276"/>
      <c r="E51" s="278"/>
      <c r="F51" s="276"/>
      <c r="G51" s="277"/>
      <c r="I51" s="278"/>
      <c r="J51" s="282"/>
    </row>
    <row r="52" spans="1:10" s="281" customFormat="1">
      <c r="A52" s="276"/>
      <c r="B52" s="276"/>
      <c r="C52" s="277"/>
      <c r="D52" s="276"/>
      <c r="E52" s="278"/>
      <c r="F52" s="276"/>
      <c r="G52" s="277"/>
      <c r="I52" s="278"/>
      <c r="J52" s="282"/>
    </row>
    <row r="53" spans="1:10" s="281" customFormat="1">
      <c r="A53" s="276"/>
      <c r="B53" s="276"/>
      <c r="C53" s="277"/>
      <c r="D53" s="276"/>
      <c r="E53" s="278"/>
      <c r="F53" s="276"/>
      <c r="G53" s="277"/>
      <c r="I53" s="278"/>
      <c r="J53" s="282"/>
    </row>
    <row r="54" spans="1:10" s="281" customFormat="1">
      <c r="A54" s="276"/>
      <c r="B54" s="276"/>
      <c r="C54" s="277"/>
      <c r="D54" s="276"/>
      <c r="E54" s="278"/>
      <c r="F54" s="276"/>
      <c r="G54" s="277"/>
      <c r="I54" s="278"/>
      <c r="J54" s="282"/>
    </row>
    <row r="55" spans="1:10" s="281" customFormat="1">
      <c r="A55" s="276"/>
      <c r="B55" s="276"/>
      <c r="C55" s="277"/>
      <c r="D55" s="276"/>
      <c r="E55" s="278"/>
      <c r="F55" s="276"/>
      <c r="G55" s="277"/>
      <c r="I55" s="278"/>
      <c r="J55" s="282"/>
    </row>
    <row r="56" spans="1:10" s="281" customFormat="1">
      <c r="A56" s="276"/>
      <c r="B56" s="276"/>
      <c r="C56" s="277"/>
      <c r="D56" s="276"/>
      <c r="E56" s="278"/>
      <c r="F56" s="276"/>
      <c r="G56" s="277"/>
      <c r="I56" s="278"/>
      <c r="J56" s="282"/>
    </row>
    <row r="57" spans="1:10" s="281" customFormat="1">
      <c r="A57" s="276"/>
      <c r="B57" s="276"/>
      <c r="C57" s="277"/>
      <c r="D57" s="276"/>
      <c r="E57" s="278"/>
      <c r="F57" s="276"/>
      <c r="G57" s="277"/>
      <c r="I57" s="278"/>
      <c r="J57" s="282"/>
    </row>
    <row r="58" spans="1:10" s="281" customFormat="1">
      <c r="A58" s="276"/>
      <c r="B58" s="276"/>
      <c r="C58" s="277"/>
      <c r="D58" s="276"/>
      <c r="E58" s="278"/>
      <c r="F58" s="276"/>
      <c r="G58" s="277"/>
      <c r="I58" s="278"/>
      <c r="J58" s="282"/>
    </row>
    <row r="59" spans="1:10" s="281" customFormat="1">
      <c r="A59" s="276"/>
      <c r="B59" s="276"/>
      <c r="C59" s="277"/>
      <c r="D59" s="276"/>
      <c r="E59" s="278"/>
      <c r="F59" s="276"/>
      <c r="G59" s="277"/>
      <c r="I59" s="278"/>
      <c r="J59" s="282"/>
    </row>
    <row r="60" spans="1:10" s="281" customFormat="1">
      <c r="A60" s="276"/>
      <c r="B60" s="276"/>
      <c r="C60" s="277"/>
      <c r="D60" s="276"/>
      <c r="E60" s="278"/>
      <c r="F60" s="276"/>
      <c r="G60" s="277"/>
      <c r="I60" s="278"/>
      <c r="J60" s="282"/>
    </row>
    <row r="61" spans="1:10" s="281" customFormat="1">
      <c r="A61" s="276"/>
      <c r="B61" s="276"/>
      <c r="C61" s="277"/>
      <c r="D61" s="276"/>
      <c r="E61" s="278"/>
      <c r="F61" s="276"/>
      <c r="G61" s="277"/>
      <c r="I61" s="278"/>
      <c r="J61" s="282"/>
    </row>
    <row r="62" spans="1:10" s="281" customFormat="1">
      <c r="A62" s="276"/>
      <c r="B62" s="276"/>
      <c r="C62" s="277"/>
      <c r="D62" s="276"/>
      <c r="E62" s="278"/>
      <c r="F62" s="276"/>
      <c r="G62" s="277"/>
      <c r="I62" s="278"/>
      <c r="J62" s="282"/>
    </row>
    <row r="63" spans="1:10" s="281" customFormat="1">
      <c r="A63" s="276"/>
      <c r="B63" s="276"/>
      <c r="C63" s="277"/>
      <c r="D63" s="276"/>
      <c r="E63" s="278"/>
      <c r="F63" s="276"/>
      <c r="G63" s="277"/>
      <c r="I63" s="278"/>
      <c r="J63" s="282"/>
    </row>
    <row r="64" spans="1:10" s="281" customFormat="1">
      <c r="A64" s="276"/>
      <c r="B64" s="276"/>
      <c r="C64" s="277"/>
      <c r="D64" s="276"/>
      <c r="E64" s="278"/>
      <c r="F64" s="276"/>
      <c r="G64" s="277"/>
      <c r="I64" s="278"/>
      <c r="J64" s="282"/>
    </row>
    <row r="65" spans="1:10" s="281" customFormat="1">
      <c r="A65" s="276"/>
      <c r="B65" s="276"/>
      <c r="C65" s="277"/>
      <c r="D65" s="276"/>
      <c r="E65" s="278"/>
      <c r="F65" s="276"/>
      <c r="G65" s="277"/>
      <c r="I65" s="278"/>
      <c r="J65" s="282"/>
    </row>
    <row r="66" spans="1:10" s="281" customFormat="1">
      <c r="A66" s="276"/>
      <c r="B66" s="276"/>
      <c r="C66" s="277"/>
      <c r="D66" s="276"/>
      <c r="E66" s="278"/>
      <c r="F66" s="276"/>
      <c r="G66" s="277"/>
      <c r="I66" s="278"/>
      <c r="J66" s="282"/>
    </row>
    <row r="67" spans="1:10" s="281" customFormat="1">
      <c r="A67" s="276"/>
      <c r="B67" s="276"/>
      <c r="C67" s="277"/>
      <c r="D67" s="276"/>
      <c r="E67" s="278"/>
      <c r="F67" s="276"/>
      <c r="G67" s="277"/>
      <c r="I67" s="278"/>
      <c r="J67" s="282"/>
    </row>
    <row r="68" spans="1:10" s="281" customFormat="1">
      <c r="A68" s="276"/>
      <c r="B68" s="276"/>
      <c r="C68" s="277"/>
      <c r="D68" s="276"/>
      <c r="E68" s="278"/>
      <c r="F68" s="276"/>
      <c r="G68" s="277"/>
      <c r="I68" s="278"/>
      <c r="J68" s="282"/>
    </row>
    <row r="69" spans="1:10" s="281" customFormat="1">
      <c r="A69" s="276"/>
      <c r="B69" s="276"/>
      <c r="C69" s="277"/>
      <c r="D69" s="276"/>
      <c r="E69" s="278"/>
      <c r="F69" s="276"/>
      <c r="G69" s="277"/>
      <c r="I69" s="278"/>
      <c r="J69" s="282"/>
    </row>
    <row r="70" spans="1:10" s="281" customFormat="1">
      <c r="A70" s="276"/>
      <c r="B70" s="276"/>
      <c r="C70" s="277"/>
      <c r="D70" s="276"/>
      <c r="E70" s="278"/>
      <c r="F70" s="276"/>
      <c r="G70" s="277"/>
      <c r="I70" s="278"/>
      <c r="J70" s="282"/>
    </row>
    <row r="71" spans="1:10" s="281" customFormat="1">
      <c r="A71" s="276"/>
      <c r="B71" s="276"/>
      <c r="C71" s="277"/>
      <c r="D71" s="276"/>
      <c r="E71" s="278"/>
      <c r="F71" s="276"/>
      <c r="G71" s="277"/>
      <c r="I71" s="278"/>
      <c r="J71" s="282"/>
    </row>
    <row r="72" spans="1:10" s="281" customFormat="1">
      <c r="A72" s="276"/>
      <c r="B72" s="276"/>
      <c r="C72" s="277"/>
      <c r="D72" s="276"/>
      <c r="E72" s="278"/>
      <c r="F72" s="276"/>
      <c r="G72" s="277"/>
      <c r="I72" s="278"/>
      <c r="J72" s="282"/>
    </row>
    <row r="73" spans="1:10" s="281" customFormat="1">
      <c r="A73" s="276"/>
      <c r="B73" s="276"/>
      <c r="C73" s="277"/>
      <c r="D73" s="276"/>
      <c r="E73" s="278"/>
      <c r="F73" s="276"/>
      <c r="G73" s="277"/>
      <c r="I73" s="278"/>
      <c r="J73" s="282"/>
    </row>
    <row r="74" spans="1:10" s="281" customFormat="1">
      <c r="A74" s="276"/>
      <c r="B74" s="276"/>
      <c r="C74" s="277"/>
      <c r="D74" s="276"/>
      <c r="E74" s="278"/>
      <c r="F74" s="276"/>
      <c r="G74" s="277"/>
      <c r="I74" s="278"/>
      <c r="J74" s="282"/>
    </row>
    <row r="75" spans="1:10" s="281" customFormat="1">
      <c r="A75" s="276"/>
      <c r="B75" s="276"/>
      <c r="C75" s="277"/>
      <c r="D75" s="276"/>
      <c r="E75" s="278"/>
      <c r="F75" s="276"/>
      <c r="G75" s="277"/>
      <c r="I75" s="278"/>
      <c r="J75" s="282"/>
    </row>
    <row r="76" spans="1:10" s="281" customFormat="1">
      <c r="A76" s="276"/>
      <c r="B76" s="276"/>
      <c r="C76" s="277"/>
      <c r="D76" s="276"/>
      <c r="E76" s="278"/>
      <c r="F76" s="276"/>
      <c r="G76" s="277"/>
      <c r="I76" s="278"/>
      <c r="J76" s="282"/>
    </row>
    <row r="77" spans="1:10" s="281" customFormat="1">
      <c r="A77" s="276"/>
      <c r="B77" s="276"/>
      <c r="C77" s="277"/>
      <c r="D77" s="276"/>
      <c r="E77" s="278"/>
      <c r="F77" s="276"/>
      <c r="G77" s="277"/>
      <c r="I77" s="278"/>
      <c r="J77" s="282"/>
    </row>
    <row r="78" spans="1:10" s="281" customFormat="1">
      <c r="A78" s="276"/>
      <c r="B78" s="276"/>
      <c r="C78" s="277"/>
      <c r="D78" s="276"/>
      <c r="E78" s="278"/>
      <c r="F78" s="276"/>
      <c r="G78" s="277"/>
      <c r="I78" s="278"/>
      <c r="J78" s="282"/>
    </row>
    <row r="79" spans="1:10" s="281" customFormat="1">
      <c r="A79" s="276"/>
      <c r="B79" s="276"/>
      <c r="C79" s="277"/>
      <c r="D79" s="276"/>
      <c r="E79" s="278"/>
      <c r="F79" s="276"/>
      <c r="G79" s="277"/>
      <c r="I79" s="278"/>
      <c r="J79" s="282"/>
    </row>
    <row r="80" spans="1:10" s="281" customFormat="1">
      <c r="A80" s="276"/>
      <c r="B80" s="276"/>
      <c r="C80" s="277"/>
      <c r="D80" s="276"/>
      <c r="E80" s="278"/>
      <c r="F80" s="276"/>
      <c r="G80" s="277"/>
      <c r="I80" s="278"/>
      <c r="J80" s="282"/>
    </row>
    <row r="81" spans="1:10" s="281" customFormat="1">
      <c r="A81" s="276"/>
      <c r="B81" s="276"/>
      <c r="C81" s="277"/>
      <c r="D81" s="276"/>
      <c r="E81" s="278"/>
      <c r="F81" s="276"/>
      <c r="G81" s="277"/>
      <c r="I81" s="278"/>
      <c r="J81" s="282"/>
    </row>
    <row r="82" spans="1:10" s="281" customFormat="1">
      <c r="A82" s="276"/>
      <c r="B82" s="276"/>
      <c r="C82" s="277"/>
      <c r="D82" s="276"/>
      <c r="E82" s="278"/>
      <c r="F82" s="276"/>
      <c r="G82" s="277"/>
      <c r="I82" s="278"/>
      <c r="J82" s="282"/>
    </row>
    <row r="83" spans="1:10" s="281" customFormat="1">
      <c r="A83" s="276"/>
      <c r="B83" s="276"/>
      <c r="C83" s="277"/>
      <c r="D83" s="276"/>
      <c r="E83" s="278"/>
      <c r="F83" s="276"/>
      <c r="G83" s="277"/>
      <c r="I83" s="278"/>
      <c r="J83" s="282"/>
    </row>
    <row r="84" spans="1:10" s="281" customFormat="1">
      <c r="A84" s="276"/>
      <c r="B84" s="276"/>
      <c r="C84" s="277"/>
      <c r="D84" s="276"/>
      <c r="E84" s="278"/>
      <c r="F84" s="276"/>
      <c r="G84" s="277"/>
      <c r="I84" s="278"/>
      <c r="J84" s="282"/>
    </row>
    <row r="85" spans="1:10" s="281" customFormat="1">
      <c r="A85" s="276"/>
      <c r="B85" s="276"/>
      <c r="C85" s="277"/>
      <c r="D85" s="276"/>
      <c r="E85" s="278"/>
      <c r="F85" s="276"/>
      <c r="G85" s="277"/>
      <c r="I85" s="278"/>
      <c r="J85" s="282"/>
    </row>
    <row r="86" spans="1:10" s="281" customFormat="1">
      <c r="A86" s="276"/>
      <c r="B86" s="276"/>
      <c r="C86" s="277"/>
      <c r="D86" s="276"/>
      <c r="E86" s="278"/>
      <c r="F86" s="276"/>
      <c r="G86" s="277"/>
      <c r="I86" s="278"/>
      <c r="J86" s="282"/>
    </row>
    <row r="87" spans="1:10" s="281" customFormat="1">
      <c r="A87" s="276"/>
      <c r="B87" s="276"/>
      <c r="C87" s="277"/>
      <c r="D87" s="276"/>
      <c r="E87" s="278"/>
      <c r="F87" s="276"/>
      <c r="G87" s="277"/>
      <c r="I87" s="278"/>
      <c r="J87" s="282"/>
    </row>
    <row r="88" spans="1:10" s="281" customFormat="1">
      <c r="A88" s="276"/>
      <c r="B88" s="276"/>
      <c r="C88" s="277"/>
      <c r="D88" s="276"/>
      <c r="E88" s="278"/>
      <c r="F88" s="276"/>
      <c r="G88" s="277"/>
      <c r="I88" s="278"/>
      <c r="J88" s="282"/>
    </row>
    <row r="89" spans="1:10" s="281" customFormat="1">
      <c r="A89" s="276"/>
      <c r="B89" s="276"/>
      <c r="C89" s="277"/>
      <c r="D89" s="276"/>
      <c r="E89" s="278"/>
      <c r="F89" s="276"/>
      <c r="G89" s="277"/>
      <c r="I89" s="278"/>
      <c r="J89" s="282"/>
    </row>
    <row r="90" spans="1:10" s="281" customFormat="1">
      <c r="A90" s="276"/>
      <c r="B90" s="276"/>
      <c r="C90" s="277"/>
      <c r="D90" s="276"/>
      <c r="E90" s="278"/>
      <c r="F90" s="276"/>
      <c r="G90" s="277"/>
      <c r="I90" s="278"/>
      <c r="J90" s="282"/>
    </row>
    <row r="91" spans="1:10" s="281" customFormat="1">
      <c r="A91" s="276"/>
      <c r="B91" s="276"/>
      <c r="C91" s="277"/>
      <c r="D91" s="276"/>
      <c r="E91" s="278"/>
      <c r="F91" s="276"/>
      <c r="G91" s="277"/>
      <c r="I91" s="278"/>
      <c r="J91" s="282"/>
    </row>
    <row r="92" spans="1:10" s="281" customFormat="1">
      <c r="A92" s="276"/>
      <c r="B92" s="276"/>
      <c r="C92" s="277"/>
      <c r="D92" s="276"/>
      <c r="E92" s="278"/>
      <c r="F92" s="276"/>
      <c r="G92" s="277"/>
      <c r="I92" s="278"/>
      <c r="J92" s="282"/>
    </row>
    <row r="93" spans="1:10" s="281" customFormat="1">
      <c r="A93" s="276"/>
      <c r="B93" s="276"/>
      <c r="C93" s="277"/>
      <c r="D93" s="276"/>
      <c r="E93" s="278"/>
      <c r="F93" s="276"/>
      <c r="G93" s="277"/>
      <c r="I93" s="278"/>
      <c r="J93" s="282"/>
    </row>
    <row r="94" spans="1:10" s="281" customFormat="1">
      <c r="A94" s="276"/>
      <c r="B94" s="276"/>
      <c r="C94" s="277"/>
      <c r="D94" s="276"/>
      <c r="E94" s="278"/>
      <c r="F94" s="276"/>
      <c r="G94" s="277"/>
      <c r="I94" s="278"/>
      <c r="J94" s="282"/>
    </row>
    <row r="95" spans="1:10" s="281" customFormat="1">
      <c r="A95" s="276"/>
      <c r="B95" s="276"/>
      <c r="C95" s="277"/>
      <c r="D95" s="276"/>
      <c r="E95" s="278"/>
      <c r="F95" s="276"/>
      <c r="G95" s="277"/>
      <c r="I95" s="278"/>
      <c r="J95" s="282"/>
    </row>
    <row r="96" spans="1:10" s="281" customFormat="1">
      <c r="A96" s="276"/>
      <c r="B96" s="276"/>
      <c r="C96" s="277"/>
      <c r="D96" s="276"/>
      <c r="E96" s="278"/>
      <c r="F96" s="276"/>
      <c r="G96" s="277"/>
      <c r="I96" s="278"/>
      <c r="J96" s="282"/>
    </row>
    <row r="97" spans="1:10" s="281" customFormat="1">
      <c r="A97" s="276"/>
      <c r="B97" s="276"/>
      <c r="C97" s="277"/>
      <c r="D97" s="276"/>
      <c r="E97" s="278"/>
      <c r="F97" s="276"/>
      <c r="G97" s="277"/>
      <c r="I97" s="278"/>
      <c r="J97" s="282"/>
    </row>
    <row r="98" spans="1:10" s="281" customFormat="1">
      <c r="A98" s="276"/>
      <c r="B98" s="276"/>
      <c r="C98" s="277"/>
      <c r="D98" s="276"/>
      <c r="E98" s="278"/>
      <c r="F98" s="276"/>
      <c r="G98" s="277"/>
      <c r="I98" s="278"/>
      <c r="J98" s="282"/>
    </row>
    <row r="99" spans="1:10" s="281" customFormat="1">
      <c r="A99" s="276"/>
      <c r="B99" s="276"/>
      <c r="C99" s="277"/>
      <c r="D99" s="276"/>
      <c r="E99" s="278"/>
      <c r="F99" s="276"/>
      <c r="G99" s="277"/>
      <c r="I99" s="278"/>
      <c r="J99" s="282"/>
    </row>
    <row r="100" spans="1:10" s="281" customFormat="1">
      <c r="A100" s="276"/>
      <c r="B100" s="276"/>
      <c r="C100" s="277"/>
      <c r="D100" s="276"/>
      <c r="E100" s="278"/>
      <c r="F100" s="276"/>
      <c r="G100" s="277"/>
      <c r="I100" s="278"/>
      <c r="J100" s="282"/>
    </row>
    <row r="101" spans="1:10" s="281" customFormat="1">
      <c r="A101" s="276"/>
      <c r="B101" s="276"/>
      <c r="C101" s="277"/>
      <c r="D101" s="276"/>
      <c r="E101" s="278"/>
      <c r="F101" s="276"/>
      <c r="G101" s="277"/>
      <c r="I101" s="278"/>
      <c r="J101" s="282"/>
    </row>
    <row r="102" spans="1:10" s="281" customFormat="1">
      <c r="A102" s="276"/>
      <c r="B102" s="276"/>
      <c r="C102" s="277"/>
      <c r="D102" s="276"/>
      <c r="E102" s="278"/>
      <c r="F102" s="276"/>
      <c r="G102" s="277"/>
      <c r="I102" s="278"/>
      <c r="J102" s="282"/>
    </row>
    <row r="103" spans="1:10" s="281" customFormat="1">
      <c r="A103" s="276"/>
      <c r="B103" s="276"/>
      <c r="C103" s="277"/>
      <c r="D103" s="276"/>
      <c r="E103" s="278"/>
      <c r="F103" s="276"/>
      <c r="G103" s="277"/>
      <c r="I103" s="278"/>
      <c r="J103" s="282"/>
    </row>
    <row r="104" spans="1:10" s="281" customFormat="1">
      <c r="A104" s="276"/>
      <c r="B104" s="276"/>
      <c r="C104" s="277"/>
      <c r="D104" s="276"/>
      <c r="E104" s="278"/>
      <c r="F104" s="276"/>
      <c r="G104" s="277"/>
      <c r="I104" s="278"/>
      <c r="J104" s="282"/>
    </row>
    <row r="105" spans="1:10" s="281" customFormat="1">
      <c r="A105" s="276"/>
      <c r="B105" s="276"/>
      <c r="C105" s="277"/>
      <c r="D105" s="276"/>
      <c r="E105" s="278"/>
      <c r="F105" s="276"/>
      <c r="G105" s="277"/>
      <c r="I105" s="278"/>
      <c r="J105" s="282"/>
    </row>
    <row r="106" spans="1:10" s="281" customFormat="1">
      <c r="A106" s="276"/>
      <c r="B106" s="276"/>
      <c r="C106" s="277"/>
      <c r="D106" s="276"/>
      <c r="E106" s="278"/>
      <c r="F106" s="276"/>
      <c r="G106" s="277"/>
      <c r="I106" s="278"/>
      <c r="J106" s="282"/>
    </row>
    <row r="107" spans="1:10" s="281" customFormat="1">
      <c r="A107" s="276"/>
      <c r="B107" s="276"/>
      <c r="C107" s="277"/>
      <c r="D107" s="276"/>
      <c r="E107" s="278"/>
      <c r="F107" s="276"/>
      <c r="G107" s="277"/>
      <c r="I107" s="278"/>
      <c r="J107" s="282"/>
    </row>
    <row r="108" spans="1:10" s="281" customFormat="1">
      <c r="A108" s="276"/>
      <c r="B108" s="276"/>
      <c r="C108" s="277"/>
      <c r="D108" s="276"/>
      <c r="E108" s="278"/>
      <c r="F108" s="276"/>
      <c r="G108" s="277"/>
      <c r="I108" s="278"/>
      <c r="J108" s="282"/>
    </row>
    <row r="109" spans="1:10" s="281" customFormat="1">
      <c r="A109" s="276"/>
      <c r="B109" s="276"/>
      <c r="C109" s="277"/>
      <c r="D109" s="276"/>
      <c r="E109" s="278"/>
      <c r="F109" s="276"/>
      <c r="G109" s="277"/>
      <c r="I109" s="278"/>
      <c r="J109" s="282"/>
    </row>
    <row r="110" spans="1:10" s="281" customFormat="1">
      <c r="A110" s="276"/>
      <c r="B110" s="276"/>
      <c r="C110" s="277"/>
      <c r="D110" s="276"/>
      <c r="E110" s="278"/>
      <c r="F110" s="276"/>
      <c r="G110" s="277"/>
      <c r="I110" s="278"/>
      <c r="J110" s="282"/>
    </row>
    <row r="111" spans="1:10" s="281" customFormat="1">
      <c r="A111" s="276"/>
      <c r="B111" s="276"/>
      <c r="C111" s="277"/>
      <c r="D111" s="276"/>
      <c r="E111" s="278"/>
      <c r="F111" s="276"/>
      <c r="G111" s="277"/>
      <c r="I111" s="278"/>
      <c r="J111" s="282"/>
    </row>
    <row r="112" spans="1:10" s="281" customFormat="1">
      <c r="A112" s="276"/>
      <c r="B112" s="276"/>
      <c r="C112" s="277"/>
      <c r="D112" s="276"/>
      <c r="E112" s="278"/>
      <c r="F112" s="276"/>
      <c r="G112" s="277"/>
      <c r="I112" s="278"/>
      <c r="J112" s="282"/>
    </row>
    <row r="113" spans="1:10" s="281" customFormat="1">
      <c r="A113" s="276"/>
      <c r="B113" s="276"/>
      <c r="C113" s="277"/>
      <c r="D113" s="276"/>
      <c r="E113" s="278"/>
      <c r="F113" s="276"/>
      <c r="G113" s="277"/>
      <c r="I113" s="278"/>
      <c r="J113" s="282"/>
    </row>
    <row r="114" spans="1:10" s="281" customFormat="1">
      <c r="A114" s="276"/>
      <c r="B114" s="276"/>
      <c r="C114" s="277"/>
      <c r="D114" s="276"/>
      <c r="E114" s="278"/>
      <c r="F114" s="276"/>
      <c r="G114" s="277"/>
      <c r="I114" s="278"/>
      <c r="J114" s="282"/>
    </row>
    <row r="115" spans="1:10" s="281" customFormat="1">
      <c r="A115" s="276"/>
      <c r="B115" s="276"/>
      <c r="C115" s="277"/>
      <c r="D115" s="276"/>
      <c r="E115" s="278"/>
      <c r="F115" s="276"/>
      <c r="G115" s="277"/>
      <c r="I115" s="278"/>
      <c r="J115" s="282"/>
    </row>
    <row r="116" spans="1:10" s="281" customFormat="1">
      <c r="A116" s="276"/>
      <c r="B116" s="276"/>
      <c r="C116" s="277"/>
      <c r="D116" s="276"/>
      <c r="E116" s="278"/>
      <c r="F116" s="276"/>
      <c r="G116" s="277"/>
      <c r="I116" s="278"/>
      <c r="J116" s="282"/>
    </row>
    <row r="117" spans="1:10" s="281" customFormat="1">
      <c r="A117" s="276"/>
      <c r="B117" s="276"/>
      <c r="C117" s="277"/>
      <c r="D117" s="276"/>
      <c r="E117" s="278"/>
      <c r="F117" s="276"/>
      <c r="G117" s="277"/>
      <c r="I117" s="278"/>
      <c r="J117" s="282"/>
    </row>
    <row r="118" spans="1:10" s="281" customFormat="1">
      <c r="A118" s="276"/>
      <c r="B118" s="276"/>
      <c r="C118" s="277"/>
      <c r="D118" s="276"/>
      <c r="E118" s="278"/>
      <c r="F118" s="276"/>
      <c r="G118" s="277"/>
      <c r="I118" s="278"/>
      <c r="J118" s="282"/>
    </row>
    <row r="119" spans="1:10" s="281" customFormat="1">
      <c r="A119" s="276"/>
      <c r="B119" s="276"/>
      <c r="C119" s="277"/>
      <c r="D119" s="276"/>
      <c r="E119" s="278"/>
      <c r="F119" s="276"/>
      <c r="G119" s="277"/>
      <c r="I119" s="278"/>
      <c r="J119" s="282"/>
    </row>
    <row r="120" spans="1:10" s="281" customFormat="1">
      <c r="A120" s="276"/>
      <c r="B120" s="276"/>
      <c r="C120" s="277"/>
      <c r="D120" s="276"/>
      <c r="E120" s="278"/>
      <c r="F120" s="276"/>
      <c r="G120" s="277"/>
      <c r="I120" s="278"/>
      <c r="J120" s="282"/>
    </row>
    <row r="121" spans="1:10" s="281" customFormat="1">
      <c r="A121" s="276"/>
      <c r="B121" s="276"/>
      <c r="C121" s="277"/>
      <c r="D121" s="276"/>
      <c r="E121" s="278"/>
      <c r="F121" s="276"/>
      <c r="G121" s="277"/>
      <c r="I121" s="278"/>
      <c r="J121" s="282"/>
    </row>
    <row r="122" spans="1:10" s="281" customFormat="1">
      <c r="A122" s="276"/>
      <c r="B122" s="276"/>
      <c r="C122" s="277"/>
      <c r="D122" s="276"/>
      <c r="E122" s="278"/>
      <c r="F122" s="276"/>
      <c r="G122" s="277"/>
      <c r="I122" s="278"/>
      <c r="J122" s="282"/>
    </row>
    <row r="123" spans="1:10" s="281" customFormat="1">
      <c r="A123" s="276"/>
      <c r="B123" s="276"/>
      <c r="C123" s="277"/>
      <c r="D123" s="276"/>
      <c r="E123" s="278"/>
      <c r="F123" s="276"/>
      <c r="G123" s="277"/>
      <c r="I123" s="278"/>
      <c r="J123" s="282"/>
    </row>
    <row r="124" spans="1:10" s="281" customFormat="1">
      <c r="A124" s="276"/>
      <c r="B124" s="276"/>
      <c r="C124" s="277"/>
      <c r="D124" s="276"/>
      <c r="E124" s="278"/>
      <c r="F124" s="276"/>
      <c r="G124" s="277"/>
      <c r="I124" s="278"/>
      <c r="J124" s="282"/>
    </row>
    <row r="125" spans="1:10" s="281" customFormat="1">
      <c r="A125" s="276"/>
      <c r="B125" s="276"/>
      <c r="C125" s="277"/>
      <c r="D125" s="276"/>
      <c r="E125" s="278"/>
      <c r="F125" s="276"/>
      <c r="G125" s="277"/>
      <c r="I125" s="278"/>
      <c r="J125" s="282"/>
    </row>
    <row r="126" spans="1:10" s="281" customFormat="1">
      <c r="A126" s="276"/>
      <c r="B126" s="276"/>
      <c r="C126" s="277"/>
      <c r="D126" s="276"/>
      <c r="E126" s="278"/>
      <c r="F126" s="276"/>
      <c r="G126" s="277"/>
      <c r="I126" s="278"/>
      <c r="J126" s="282"/>
    </row>
    <row r="127" spans="1:10" s="281" customFormat="1">
      <c r="A127" s="276"/>
      <c r="B127" s="276"/>
      <c r="C127" s="277"/>
      <c r="D127" s="276"/>
      <c r="E127" s="278"/>
      <c r="F127" s="276"/>
      <c r="G127" s="277"/>
      <c r="I127" s="278"/>
      <c r="J127" s="282"/>
    </row>
    <row r="128" spans="1:10" s="281" customFormat="1">
      <c r="A128" s="276"/>
      <c r="B128" s="276"/>
      <c r="C128" s="277"/>
      <c r="D128" s="276"/>
      <c r="E128" s="278"/>
      <c r="F128" s="276"/>
      <c r="G128" s="277"/>
      <c r="I128" s="278"/>
      <c r="J128" s="282"/>
    </row>
    <row r="129" spans="1:10" s="281" customFormat="1">
      <c r="A129" s="276"/>
      <c r="B129" s="276"/>
      <c r="C129" s="277"/>
      <c r="D129" s="276"/>
      <c r="E129" s="278"/>
      <c r="F129" s="276"/>
      <c r="G129" s="277"/>
      <c r="I129" s="278"/>
      <c r="J129" s="282"/>
    </row>
    <row r="130" spans="1:10" s="281" customFormat="1">
      <c r="A130" s="276"/>
      <c r="B130" s="276"/>
      <c r="C130" s="277"/>
      <c r="D130" s="276"/>
      <c r="E130" s="278"/>
      <c r="F130" s="276"/>
      <c r="G130" s="277"/>
      <c r="I130" s="278"/>
      <c r="J130" s="282"/>
    </row>
    <row r="131" spans="1:10" s="281" customFormat="1">
      <c r="A131" s="276"/>
      <c r="B131" s="276"/>
      <c r="C131" s="277"/>
      <c r="D131" s="276"/>
      <c r="E131" s="278"/>
      <c r="F131" s="276"/>
      <c r="G131" s="277"/>
      <c r="I131" s="278"/>
      <c r="J131" s="282"/>
    </row>
    <row r="132" spans="1:10" s="281" customFormat="1">
      <c r="A132" s="276"/>
      <c r="B132" s="276"/>
      <c r="C132" s="277"/>
      <c r="D132" s="276"/>
      <c r="E132" s="278"/>
      <c r="F132" s="276"/>
      <c r="G132" s="277"/>
      <c r="I132" s="278"/>
      <c r="J132" s="282"/>
    </row>
    <row r="133" spans="1:10" s="281" customFormat="1">
      <c r="A133" s="276"/>
      <c r="B133" s="276"/>
      <c r="C133" s="277"/>
      <c r="D133" s="276"/>
      <c r="E133" s="278"/>
      <c r="F133" s="276"/>
      <c r="G133" s="277"/>
      <c r="I133" s="278"/>
      <c r="J133" s="282"/>
    </row>
    <row r="134" spans="1:10" s="281" customFormat="1">
      <c r="A134" s="276"/>
      <c r="B134" s="276"/>
      <c r="C134" s="277"/>
      <c r="D134" s="276"/>
      <c r="E134" s="278"/>
      <c r="F134" s="276"/>
      <c r="G134" s="277"/>
      <c r="I134" s="278"/>
      <c r="J134" s="282"/>
    </row>
    <row r="135" spans="1:10" s="281" customFormat="1">
      <c r="A135" s="276"/>
      <c r="B135" s="276"/>
      <c r="C135" s="277"/>
      <c r="D135" s="276"/>
      <c r="E135" s="278"/>
      <c r="F135" s="276"/>
      <c r="G135" s="277"/>
      <c r="I135" s="278"/>
      <c r="J135" s="282"/>
    </row>
    <row r="136" spans="1:10" s="281" customFormat="1">
      <c r="A136" s="276"/>
      <c r="B136" s="276"/>
      <c r="C136" s="277"/>
      <c r="D136" s="276"/>
      <c r="E136" s="278"/>
      <c r="F136" s="276"/>
      <c r="G136" s="277"/>
      <c r="I136" s="278"/>
      <c r="J136" s="282"/>
    </row>
    <row r="137" spans="1:10" s="281" customFormat="1">
      <c r="A137" s="276"/>
      <c r="B137" s="276"/>
      <c r="C137" s="277"/>
      <c r="D137" s="276"/>
      <c r="E137" s="278"/>
      <c r="F137" s="276"/>
      <c r="G137" s="277"/>
      <c r="I137" s="278"/>
      <c r="J137" s="282"/>
    </row>
    <row r="138" spans="1:10" s="281" customFormat="1">
      <c r="A138" s="276"/>
      <c r="B138" s="276"/>
      <c r="C138" s="277"/>
      <c r="D138" s="276"/>
      <c r="E138" s="278"/>
      <c r="F138" s="276"/>
      <c r="G138" s="277"/>
      <c r="I138" s="278"/>
      <c r="J138" s="282"/>
    </row>
    <row r="139" spans="1:10" s="281" customFormat="1">
      <c r="A139" s="276"/>
      <c r="B139" s="276"/>
      <c r="C139" s="277"/>
      <c r="D139" s="276"/>
      <c r="E139" s="278"/>
      <c r="F139" s="276"/>
      <c r="G139" s="277"/>
      <c r="I139" s="278"/>
      <c r="J139" s="282"/>
    </row>
    <row r="140" spans="1:10" s="281" customFormat="1">
      <c r="A140" s="276"/>
      <c r="B140" s="276"/>
      <c r="C140" s="277"/>
      <c r="D140" s="276"/>
      <c r="E140" s="278"/>
      <c r="F140" s="276"/>
      <c r="G140" s="277"/>
      <c r="I140" s="278"/>
      <c r="J140" s="282"/>
    </row>
    <row r="141" spans="1:10" s="281" customFormat="1">
      <c r="A141" s="276"/>
      <c r="B141" s="276"/>
      <c r="C141" s="277"/>
      <c r="D141" s="276"/>
      <c r="E141" s="278"/>
      <c r="F141" s="276"/>
      <c r="G141" s="277"/>
      <c r="I141" s="278"/>
      <c r="J141" s="282"/>
    </row>
    <row r="142" spans="1:10" s="281" customFormat="1">
      <c r="A142" s="276"/>
      <c r="B142" s="276"/>
      <c r="C142" s="277"/>
      <c r="D142" s="276"/>
      <c r="E142" s="278"/>
      <c r="F142" s="276"/>
      <c r="G142" s="277"/>
      <c r="I142" s="278"/>
      <c r="J142" s="282"/>
    </row>
    <row r="143" spans="1:10" s="281" customFormat="1">
      <c r="A143" s="276"/>
      <c r="B143" s="276"/>
      <c r="C143" s="277"/>
      <c r="D143" s="276"/>
      <c r="E143" s="278"/>
      <c r="F143" s="276"/>
      <c r="G143" s="277"/>
      <c r="I143" s="278"/>
      <c r="J143" s="282"/>
    </row>
    <row r="144" spans="1:10" s="281" customFormat="1">
      <c r="A144" s="276"/>
      <c r="B144" s="276"/>
      <c r="C144" s="277"/>
      <c r="D144" s="276"/>
      <c r="E144" s="278"/>
      <c r="F144" s="276"/>
      <c r="G144" s="277"/>
      <c r="I144" s="278"/>
      <c r="J144" s="282"/>
    </row>
    <row r="145" spans="1:10" s="281" customFormat="1">
      <c r="A145" s="276"/>
      <c r="B145" s="276"/>
      <c r="C145" s="277"/>
      <c r="D145" s="276"/>
      <c r="E145" s="278"/>
      <c r="F145" s="276"/>
      <c r="G145" s="277"/>
      <c r="I145" s="278"/>
      <c r="J145" s="282"/>
    </row>
    <row r="146" spans="1:10" s="281" customFormat="1">
      <c r="A146" s="276"/>
      <c r="B146" s="276"/>
      <c r="C146" s="277"/>
      <c r="D146" s="276"/>
      <c r="E146" s="278"/>
      <c r="F146" s="276"/>
      <c r="G146" s="277"/>
      <c r="I146" s="278"/>
      <c r="J146" s="282"/>
    </row>
    <row r="147" spans="1:10" s="281" customFormat="1">
      <c r="A147" s="276"/>
      <c r="B147" s="276"/>
      <c r="C147" s="277"/>
      <c r="D147" s="276"/>
      <c r="E147" s="278"/>
      <c r="F147" s="276"/>
      <c r="G147" s="277"/>
      <c r="I147" s="278"/>
      <c r="J147" s="282"/>
    </row>
    <row r="148" spans="1:10" s="281" customFormat="1">
      <c r="A148" s="276"/>
      <c r="B148" s="276"/>
      <c r="C148" s="277"/>
      <c r="D148" s="276"/>
      <c r="E148" s="278"/>
      <c r="F148" s="276"/>
      <c r="G148" s="277"/>
      <c r="I148" s="278"/>
      <c r="J148" s="282"/>
    </row>
    <row r="149" spans="1:10" s="281" customFormat="1">
      <c r="A149" s="276"/>
      <c r="B149" s="276"/>
      <c r="C149" s="277"/>
      <c r="D149" s="276"/>
      <c r="E149" s="278"/>
      <c r="F149" s="276"/>
      <c r="G149" s="277"/>
      <c r="I149" s="278"/>
      <c r="J149" s="282"/>
    </row>
    <row r="150" spans="1:10" s="281" customFormat="1">
      <c r="A150" s="276"/>
      <c r="B150" s="276"/>
      <c r="C150" s="277"/>
      <c r="D150" s="276"/>
      <c r="E150" s="278"/>
      <c r="F150" s="276"/>
      <c r="G150" s="277"/>
      <c r="I150" s="278"/>
      <c r="J150" s="282"/>
    </row>
    <row r="151" spans="1:10" s="281" customFormat="1">
      <c r="A151" s="276"/>
      <c r="B151" s="276"/>
      <c r="C151" s="277"/>
      <c r="D151" s="276"/>
      <c r="E151" s="278"/>
      <c r="F151" s="276"/>
      <c r="G151" s="277"/>
      <c r="I151" s="278"/>
      <c r="J151" s="282"/>
    </row>
    <row r="152" spans="1:10" s="281" customFormat="1">
      <c r="A152" s="276"/>
      <c r="B152" s="276"/>
      <c r="C152" s="277"/>
      <c r="D152" s="276"/>
      <c r="E152" s="278"/>
      <c r="F152" s="276"/>
      <c r="G152" s="277"/>
      <c r="I152" s="278"/>
      <c r="J152" s="282"/>
    </row>
    <row r="153" spans="1:10" s="281" customFormat="1">
      <c r="A153" s="276"/>
      <c r="B153" s="276"/>
      <c r="C153" s="277"/>
      <c r="D153" s="276"/>
      <c r="E153" s="278"/>
      <c r="F153" s="276"/>
      <c r="G153" s="277"/>
      <c r="I153" s="278"/>
      <c r="J153" s="282"/>
    </row>
    <row r="154" spans="1:10" s="281" customFormat="1">
      <c r="A154" s="276"/>
      <c r="B154" s="276"/>
      <c r="C154" s="277"/>
      <c r="D154" s="276"/>
      <c r="E154" s="278"/>
      <c r="F154" s="276"/>
      <c r="G154" s="277"/>
      <c r="I154" s="278"/>
      <c r="J154" s="282"/>
    </row>
    <row r="155" spans="1:10" s="281" customFormat="1">
      <c r="A155" s="276"/>
      <c r="B155" s="276"/>
      <c r="C155" s="277"/>
      <c r="D155" s="276"/>
      <c r="E155" s="278"/>
      <c r="F155" s="276"/>
      <c r="G155" s="277"/>
      <c r="I155" s="278"/>
      <c r="J155" s="282"/>
    </row>
    <row r="156" spans="1:10" s="281" customFormat="1">
      <c r="A156" s="276"/>
      <c r="B156" s="276"/>
      <c r="C156" s="277"/>
      <c r="D156" s="276"/>
      <c r="E156" s="278"/>
      <c r="F156" s="276"/>
      <c r="G156" s="277"/>
      <c r="I156" s="278"/>
      <c r="J156" s="282"/>
    </row>
    <row r="157" spans="1:10" s="281" customFormat="1">
      <c r="A157" s="276"/>
      <c r="B157" s="276"/>
      <c r="C157" s="277"/>
      <c r="D157" s="276"/>
      <c r="E157" s="278"/>
      <c r="F157" s="276"/>
      <c r="G157" s="277"/>
      <c r="I157" s="278"/>
      <c r="J157" s="282"/>
    </row>
    <row r="158" spans="1:10" s="281" customFormat="1">
      <c r="A158" s="276"/>
      <c r="B158" s="276"/>
      <c r="C158" s="277"/>
      <c r="D158" s="276"/>
      <c r="E158" s="278"/>
      <c r="F158" s="276"/>
      <c r="G158" s="277"/>
      <c r="I158" s="278"/>
      <c r="J158" s="282"/>
    </row>
    <row r="159" spans="1:10" s="281" customFormat="1">
      <c r="A159" s="276"/>
      <c r="B159" s="276"/>
      <c r="C159" s="277"/>
      <c r="D159" s="276"/>
      <c r="E159" s="278"/>
      <c r="F159" s="276"/>
      <c r="G159" s="277"/>
      <c r="I159" s="278"/>
      <c r="J159" s="282"/>
    </row>
    <row r="160" spans="1:10" s="281" customFormat="1">
      <c r="A160" s="276"/>
      <c r="B160" s="276"/>
      <c r="C160" s="277"/>
      <c r="D160" s="276"/>
      <c r="E160" s="278"/>
      <c r="F160" s="276"/>
      <c r="G160" s="277"/>
      <c r="I160" s="278"/>
      <c r="J160" s="282"/>
    </row>
    <row r="161" spans="1:10" s="281" customFormat="1">
      <c r="A161" s="276"/>
      <c r="B161" s="276"/>
      <c r="C161" s="277"/>
      <c r="D161" s="276"/>
      <c r="E161" s="278"/>
      <c r="F161" s="276"/>
      <c r="G161" s="277"/>
      <c r="I161" s="278"/>
      <c r="J161" s="282"/>
    </row>
    <row r="162" spans="1:10" s="281" customFormat="1">
      <c r="A162" s="276"/>
      <c r="B162" s="276"/>
      <c r="C162" s="277"/>
      <c r="D162" s="276"/>
      <c r="E162" s="278"/>
      <c r="F162" s="276"/>
      <c r="G162" s="277"/>
      <c r="I162" s="278"/>
      <c r="J162" s="282"/>
    </row>
    <row r="163" spans="1:10" s="281" customFormat="1">
      <c r="A163" s="276"/>
      <c r="B163" s="276"/>
      <c r="C163" s="277"/>
      <c r="D163" s="276"/>
      <c r="E163" s="278"/>
      <c r="F163" s="276"/>
      <c r="G163" s="277"/>
      <c r="I163" s="278"/>
      <c r="J163" s="282"/>
    </row>
    <row r="164" spans="1:10" s="281" customFormat="1">
      <c r="A164" s="276"/>
      <c r="B164" s="276"/>
      <c r="C164" s="277"/>
      <c r="D164" s="276"/>
      <c r="E164" s="278"/>
      <c r="F164" s="276"/>
      <c r="G164" s="277"/>
      <c r="I164" s="278"/>
      <c r="J164" s="282"/>
    </row>
    <row r="165" spans="1:10" s="281" customFormat="1">
      <c r="A165" s="276"/>
      <c r="B165" s="276"/>
      <c r="C165" s="277"/>
      <c r="D165" s="276"/>
      <c r="E165" s="278"/>
      <c r="F165" s="276"/>
      <c r="G165" s="277"/>
      <c r="I165" s="278"/>
      <c r="J165" s="282"/>
    </row>
    <row r="166" spans="1:10" s="281" customFormat="1">
      <c r="A166" s="276"/>
      <c r="B166" s="276"/>
      <c r="C166" s="277"/>
      <c r="D166" s="276"/>
      <c r="E166" s="278"/>
      <c r="F166" s="276"/>
      <c r="G166" s="277"/>
      <c r="I166" s="278"/>
      <c r="J166" s="282"/>
    </row>
    <row r="167" spans="1:10" s="281" customFormat="1">
      <c r="A167" s="276"/>
      <c r="B167" s="276"/>
      <c r="C167" s="277"/>
      <c r="D167" s="276"/>
      <c r="E167" s="278"/>
      <c r="F167" s="276"/>
      <c r="G167" s="277"/>
      <c r="I167" s="278"/>
      <c r="J167" s="282"/>
    </row>
    <row r="168" spans="1:10" s="281" customFormat="1">
      <c r="A168" s="276"/>
      <c r="B168" s="276"/>
      <c r="C168" s="277"/>
      <c r="D168" s="276"/>
      <c r="E168" s="278"/>
      <c r="F168" s="276"/>
      <c r="G168" s="277"/>
      <c r="I168" s="278"/>
      <c r="J168" s="282"/>
    </row>
    <row r="169" spans="1:10" s="281" customFormat="1">
      <c r="A169" s="276"/>
      <c r="B169" s="276"/>
      <c r="C169" s="277"/>
      <c r="D169" s="276"/>
      <c r="E169" s="278"/>
      <c r="F169" s="276"/>
      <c r="G169" s="277"/>
      <c r="I169" s="278"/>
      <c r="J169" s="282"/>
    </row>
    <row r="170" spans="1:10" s="281" customFormat="1">
      <c r="A170" s="276"/>
      <c r="B170" s="276"/>
      <c r="C170" s="277"/>
      <c r="D170" s="276"/>
      <c r="E170" s="278"/>
      <c r="F170" s="276"/>
      <c r="G170" s="277"/>
      <c r="I170" s="278"/>
      <c r="J170" s="282"/>
    </row>
    <row r="171" spans="1:10" s="281" customFormat="1">
      <c r="A171" s="276"/>
      <c r="B171" s="276"/>
      <c r="C171" s="277"/>
      <c r="D171" s="276"/>
      <c r="E171" s="278"/>
      <c r="F171" s="276"/>
      <c r="G171" s="277"/>
      <c r="I171" s="278"/>
      <c r="J171" s="282"/>
    </row>
    <row r="172" spans="1:10" s="281" customFormat="1">
      <c r="A172" s="276"/>
      <c r="B172" s="276"/>
      <c r="C172" s="277"/>
      <c r="D172" s="276"/>
      <c r="E172" s="278"/>
      <c r="F172" s="276"/>
      <c r="G172" s="277"/>
      <c r="I172" s="278"/>
      <c r="J172" s="282"/>
    </row>
    <row r="173" spans="1:10" s="281" customFormat="1">
      <c r="A173" s="276"/>
      <c r="B173" s="276"/>
      <c r="C173" s="277"/>
      <c r="D173" s="276"/>
      <c r="E173" s="278"/>
      <c r="F173" s="276"/>
      <c r="G173" s="277"/>
      <c r="I173" s="278"/>
      <c r="J173" s="282"/>
    </row>
    <row r="174" spans="1:10" s="281" customFormat="1">
      <c r="A174" s="276"/>
      <c r="B174" s="276"/>
      <c r="C174" s="277"/>
      <c r="D174" s="276"/>
      <c r="E174" s="278"/>
      <c r="F174" s="276"/>
      <c r="G174" s="277"/>
      <c r="I174" s="278"/>
      <c r="J174" s="282"/>
    </row>
    <row r="175" spans="1:10" s="281" customFormat="1">
      <c r="A175" s="276"/>
      <c r="B175" s="276"/>
      <c r="C175" s="277"/>
      <c r="D175" s="276"/>
      <c r="E175" s="278"/>
      <c r="F175" s="276"/>
      <c r="G175" s="277"/>
      <c r="I175" s="278"/>
      <c r="J175" s="282"/>
    </row>
    <row r="176" spans="1:10" s="281" customFormat="1">
      <c r="A176" s="276"/>
      <c r="B176" s="276"/>
      <c r="C176" s="277"/>
      <c r="D176" s="276"/>
      <c r="E176" s="278"/>
      <c r="F176" s="276"/>
      <c r="G176" s="277"/>
      <c r="I176" s="278"/>
      <c r="J176" s="282"/>
    </row>
    <row r="177" spans="1:10" s="281" customFormat="1">
      <c r="A177" s="276"/>
      <c r="B177" s="276"/>
      <c r="C177" s="277"/>
      <c r="D177" s="276"/>
      <c r="E177" s="278"/>
      <c r="F177" s="276"/>
      <c r="G177" s="277"/>
      <c r="I177" s="278"/>
      <c r="J177" s="282"/>
    </row>
    <row r="178" spans="1:10" s="281" customFormat="1">
      <c r="A178" s="276"/>
      <c r="B178" s="276"/>
      <c r="C178" s="277"/>
      <c r="D178" s="276"/>
      <c r="E178" s="278"/>
      <c r="F178" s="276"/>
      <c r="G178" s="277"/>
      <c r="I178" s="278"/>
      <c r="J178" s="282"/>
    </row>
    <row r="179" spans="1:10" s="281" customFormat="1">
      <c r="A179" s="276"/>
      <c r="B179" s="276"/>
      <c r="C179" s="277"/>
      <c r="D179" s="276"/>
      <c r="E179" s="278"/>
      <c r="F179" s="276"/>
      <c r="G179" s="277"/>
      <c r="I179" s="278"/>
      <c r="J179" s="282"/>
    </row>
    <row r="180" spans="1:10" s="281" customFormat="1">
      <c r="A180" s="276"/>
      <c r="B180" s="276"/>
      <c r="C180" s="277"/>
      <c r="D180" s="276"/>
      <c r="E180" s="278"/>
      <c r="F180" s="276"/>
      <c r="G180" s="277"/>
      <c r="I180" s="278"/>
      <c r="J180" s="282"/>
    </row>
    <row r="181" spans="1:10" s="281" customFormat="1">
      <c r="A181" s="276"/>
      <c r="B181" s="276"/>
      <c r="C181" s="277"/>
      <c r="D181" s="276"/>
      <c r="E181" s="278"/>
      <c r="F181" s="276"/>
      <c r="G181" s="277"/>
      <c r="I181" s="278"/>
      <c r="J181" s="282"/>
    </row>
    <row r="182" spans="1:10" s="281" customFormat="1">
      <c r="A182" s="276"/>
      <c r="B182" s="276"/>
      <c r="C182" s="277"/>
      <c r="D182" s="276"/>
      <c r="E182" s="278"/>
      <c r="F182" s="276"/>
      <c r="G182" s="277"/>
      <c r="I182" s="278"/>
      <c r="J182" s="282"/>
    </row>
    <row r="183" spans="1:10" s="281" customFormat="1">
      <c r="A183" s="276"/>
      <c r="B183" s="276"/>
      <c r="C183" s="277"/>
      <c r="D183" s="276"/>
      <c r="E183" s="278"/>
      <c r="F183" s="276"/>
      <c r="G183" s="277"/>
      <c r="I183" s="278"/>
      <c r="J183" s="282"/>
    </row>
    <row r="184" spans="1:10" s="281" customFormat="1">
      <c r="A184" s="276"/>
      <c r="B184" s="276"/>
      <c r="C184" s="277"/>
      <c r="D184" s="276"/>
      <c r="E184" s="278"/>
      <c r="F184" s="276"/>
      <c r="G184" s="277"/>
      <c r="I184" s="278"/>
      <c r="J184" s="282"/>
    </row>
    <row r="185" spans="1:10" s="281" customFormat="1">
      <c r="A185" s="276"/>
      <c r="B185" s="276"/>
      <c r="C185" s="277"/>
      <c r="D185" s="276"/>
      <c r="E185" s="278"/>
      <c r="F185" s="276"/>
      <c r="G185" s="277"/>
      <c r="I185" s="278"/>
      <c r="J185" s="282"/>
    </row>
    <row r="186" spans="1:10" s="281" customFormat="1">
      <c r="A186" s="276"/>
      <c r="B186" s="276"/>
      <c r="C186" s="277"/>
      <c r="D186" s="276"/>
      <c r="E186" s="278"/>
      <c r="F186" s="276"/>
      <c r="G186" s="277"/>
      <c r="I186" s="278"/>
      <c r="J186" s="282"/>
    </row>
    <row r="187" spans="1:10" s="281" customFormat="1">
      <c r="A187" s="276"/>
      <c r="B187" s="276"/>
      <c r="C187" s="277"/>
      <c r="D187" s="276"/>
      <c r="E187" s="278"/>
      <c r="F187" s="276"/>
      <c r="G187" s="277"/>
      <c r="I187" s="278"/>
      <c r="J187" s="282"/>
    </row>
    <row r="188" spans="1:10" s="281" customFormat="1">
      <c r="A188" s="276"/>
      <c r="B188" s="276"/>
      <c r="C188" s="277"/>
      <c r="D188" s="276"/>
      <c r="E188" s="278"/>
      <c r="F188" s="276"/>
      <c r="G188" s="277"/>
      <c r="I188" s="278"/>
      <c r="J188" s="282"/>
    </row>
    <row r="189" spans="1:10" s="281" customFormat="1">
      <c r="A189" s="276"/>
      <c r="B189" s="276"/>
      <c r="C189" s="277"/>
      <c r="D189" s="276"/>
      <c r="E189" s="278"/>
      <c r="F189" s="276"/>
      <c r="G189" s="277"/>
      <c r="I189" s="278"/>
      <c r="J189" s="282"/>
    </row>
    <row r="190" spans="1:10" s="281" customFormat="1">
      <c r="A190" s="276"/>
      <c r="B190" s="276"/>
      <c r="C190" s="277"/>
      <c r="D190" s="276"/>
      <c r="E190" s="278"/>
      <c r="F190" s="276"/>
      <c r="G190" s="277"/>
      <c r="I190" s="278"/>
      <c r="J190" s="282"/>
    </row>
    <row r="191" spans="1:10" s="281" customFormat="1">
      <c r="A191" s="276"/>
      <c r="B191" s="276"/>
      <c r="C191" s="277"/>
      <c r="D191" s="276"/>
      <c r="E191" s="278"/>
      <c r="F191" s="276"/>
      <c r="G191" s="277"/>
      <c r="I191" s="278"/>
      <c r="J191" s="282"/>
    </row>
    <row r="192" spans="1:10" s="281" customFormat="1">
      <c r="A192" s="276"/>
      <c r="B192" s="276"/>
      <c r="C192" s="277"/>
      <c r="D192" s="276"/>
      <c r="E192" s="278"/>
      <c r="F192" s="276"/>
      <c r="G192" s="277"/>
      <c r="I192" s="278"/>
      <c r="J192" s="282"/>
    </row>
    <row r="193" spans="1:10" s="281" customFormat="1">
      <c r="A193" s="276"/>
      <c r="B193" s="276"/>
      <c r="C193" s="277"/>
      <c r="D193" s="276"/>
      <c r="E193" s="278"/>
      <c r="F193" s="276"/>
      <c r="G193" s="277"/>
      <c r="I193" s="278"/>
      <c r="J193" s="282"/>
    </row>
    <row r="194" spans="1:10" s="281" customFormat="1">
      <c r="A194" s="276"/>
      <c r="B194" s="276"/>
      <c r="C194" s="277"/>
      <c r="D194" s="276"/>
      <c r="E194" s="278"/>
      <c r="F194" s="276"/>
      <c r="G194" s="277"/>
      <c r="I194" s="278"/>
      <c r="J194" s="282"/>
    </row>
    <row r="195" spans="1:10" s="281" customFormat="1">
      <c r="A195" s="276"/>
      <c r="B195" s="276"/>
      <c r="C195" s="277"/>
      <c r="D195" s="276"/>
      <c r="E195" s="278"/>
      <c r="F195" s="276"/>
      <c r="G195" s="277"/>
      <c r="I195" s="278"/>
      <c r="J195" s="282"/>
    </row>
    <row r="196" spans="1:10" s="281" customFormat="1">
      <c r="A196" s="276"/>
      <c r="B196" s="276"/>
      <c r="C196" s="277"/>
      <c r="D196" s="276"/>
      <c r="E196" s="278"/>
      <c r="F196" s="276"/>
      <c r="G196" s="277"/>
      <c r="I196" s="278"/>
      <c r="J196" s="282"/>
    </row>
    <row r="197" spans="1:10" s="281" customFormat="1">
      <c r="A197" s="276"/>
      <c r="B197" s="276"/>
      <c r="C197" s="277"/>
      <c r="D197" s="276"/>
      <c r="E197" s="278"/>
      <c r="F197" s="276"/>
      <c r="G197" s="277"/>
      <c r="I197" s="278"/>
      <c r="J197" s="282"/>
    </row>
    <row r="198" spans="1:10" s="281" customFormat="1">
      <c r="A198" s="276"/>
      <c r="B198" s="276"/>
      <c r="C198" s="277"/>
      <c r="D198" s="276"/>
      <c r="E198" s="278"/>
      <c r="F198" s="276"/>
      <c r="G198" s="277"/>
      <c r="I198" s="278"/>
      <c r="J198" s="282"/>
    </row>
    <row r="199" spans="1:10" s="281" customFormat="1">
      <c r="A199" s="276"/>
      <c r="B199" s="276"/>
      <c r="C199" s="277"/>
      <c r="D199" s="276"/>
      <c r="E199" s="278"/>
      <c r="F199" s="276"/>
      <c r="G199" s="277"/>
      <c r="I199" s="278"/>
      <c r="J199" s="282"/>
    </row>
    <row r="200" spans="1:10" s="281" customFormat="1">
      <c r="A200" s="276"/>
      <c r="B200" s="276"/>
      <c r="C200" s="277"/>
      <c r="D200" s="276"/>
      <c r="E200" s="278"/>
      <c r="F200" s="276"/>
      <c r="G200" s="277"/>
      <c r="I200" s="278"/>
      <c r="J200" s="282"/>
    </row>
    <row r="201" spans="1:10" s="281" customFormat="1">
      <c r="A201" s="276"/>
      <c r="B201" s="276"/>
      <c r="C201" s="277"/>
      <c r="D201" s="276"/>
      <c r="E201" s="278"/>
      <c r="F201" s="276"/>
      <c r="G201" s="277"/>
      <c r="I201" s="278"/>
      <c r="J201" s="282"/>
    </row>
    <row r="202" spans="1:10" s="281" customFormat="1">
      <c r="A202" s="276"/>
      <c r="B202" s="276"/>
      <c r="C202" s="277"/>
      <c r="D202" s="276"/>
      <c r="E202" s="278"/>
      <c r="F202" s="276"/>
      <c r="G202" s="277"/>
      <c r="I202" s="278"/>
      <c r="J202" s="282"/>
    </row>
    <row r="203" spans="1:10" s="281" customFormat="1">
      <c r="A203" s="276"/>
      <c r="B203" s="276"/>
      <c r="C203" s="277"/>
      <c r="D203" s="276"/>
      <c r="E203" s="278"/>
      <c r="F203" s="276"/>
      <c r="G203" s="277"/>
      <c r="I203" s="278"/>
      <c r="J203" s="282"/>
    </row>
    <row r="204" spans="1:10" s="281" customFormat="1">
      <c r="A204" s="276"/>
      <c r="B204" s="276"/>
      <c r="C204" s="277"/>
      <c r="D204" s="276"/>
      <c r="E204" s="278"/>
      <c r="F204" s="276"/>
      <c r="G204" s="277"/>
      <c r="I204" s="278"/>
      <c r="J204" s="282"/>
    </row>
    <row r="205" spans="1:10" s="281" customFormat="1">
      <c r="A205" s="276"/>
      <c r="B205" s="276"/>
      <c r="C205" s="277"/>
      <c r="D205" s="276"/>
      <c r="E205" s="278"/>
      <c r="F205" s="276"/>
      <c r="G205" s="277"/>
      <c r="I205" s="278"/>
      <c r="J205" s="282"/>
    </row>
    <row r="206" spans="1:10" s="281" customFormat="1">
      <c r="A206" s="276"/>
      <c r="B206" s="276"/>
      <c r="C206" s="277"/>
      <c r="D206" s="276"/>
      <c r="E206" s="278"/>
      <c r="F206" s="276"/>
      <c r="G206" s="277"/>
      <c r="I206" s="278"/>
      <c r="J206" s="282"/>
    </row>
    <row r="207" spans="1:10" s="281" customFormat="1">
      <c r="A207" s="276"/>
      <c r="B207" s="276"/>
      <c r="C207" s="277"/>
      <c r="D207" s="276"/>
      <c r="E207" s="278"/>
      <c r="F207" s="276"/>
      <c r="G207" s="277"/>
      <c r="I207" s="278"/>
      <c r="J207" s="282"/>
    </row>
    <row r="208" spans="1:10" s="281" customFormat="1">
      <c r="A208" s="276"/>
      <c r="B208" s="276"/>
      <c r="C208" s="277"/>
      <c r="D208" s="276"/>
      <c r="E208" s="278"/>
      <c r="F208" s="276"/>
      <c r="G208" s="277"/>
      <c r="I208" s="278"/>
      <c r="J208" s="282"/>
    </row>
    <row r="209" spans="1:10" s="281" customFormat="1">
      <c r="A209" s="276"/>
      <c r="B209" s="276"/>
      <c r="C209" s="277"/>
      <c r="D209" s="276"/>
      <c r="E209" s="278"/>
      <c r="F209" s="276"/>
      <c r="G209" s="277"/>
      <c r="I209" s="278"/>
      <c r="J209" s="282"/>
    </row>
    <row r="210" spans="1:10" s="281" customFormat="1">
      <c r="A210" s="276"/>
      <c r="B210" s="276"/>
      <c r="C210" s="277"/>
      <c r="D210" s="276"/>
      <c r="E210" s="278"/>
      <c r="F210" s="276"/>
      <c r="G210" s="277"/>
      <c r="I210" s="278"/>
      <c r="J210" s="282"/>
    </row>
    <row r="211" spans="1:10" s="281" customFormat="1">
      <c r="A211" s="276"/>
      <c r="B211" s="276"/>
      <c r="C211" s="277"/>
      <c r="D211" s="276"/>
      <c r="E211" s="278"/>
      <c r="F211" s="276"/>
      <c r="G211" s="277"/>
      <c r="I211" s="278"/>
      <c r="J211" s="282"/>
    </row>
    <row r="212" spans="1:10" s="281" customFormat="1">
      <c r="A212" s="276"/>
      <c r="B212" s="276"/>
      <c r="C212" s="277"/>
      <c r="D212" s="276"/>
      <c r="E212" s="278"/>
      <c r="F212" s="276"/>
      <c r="G212" s="277"/>
      <c r="I212" s="278"/>
      <c r="J212" s="282"/>
    </row>
    <row r="213" spans="1:10" s="281" customFormat="1">
      <c r="A213" s="276"/>
      <c r="B213" s="276"/>
      <c r="C213" s="277"/>
      <c r="D213" s="276"/>
      <c r="E213" s="278"/>
      <c r="F213" s="276"/>
      <c r="G213" s="277"/>
      <c r="I213" s="278"/>
      <c r="J213" s="282"/>
    </row>
    <row r="214" spans="1:10" s="281" customFormat="1">
      <c r="A214" s="276"/>
      <c r="B214" s="276"/>
      <c r="C214" s="277"/>
      <c r="D214" s="276"/>
      <c r="E214" s="278"/>
      <c r="F214" s="276"/>
      <c r="G214" s="277"/>
      <c r="I214" s="278"/>
      <c r="J214" s="282"/>
    </row>
    <row r="215" spans="1:10" s="281" customFormat="1">
      <c r="A215" s="276"/>
      <c r="B215" s="276"/>
      <c r="C215" s="277"/>
      <c r="D215" s="276"/>
      <c r="E215" s="278"/>
      <c r="F215" s="276"/>
      <c r="G215" s="277"/>
      <c r="I215" s="278"/>
      <c r="J215" s="282"/>
    </row>
    <row r="216" spans="1:10" s="281" customFormat="1">
      <c r="A216" s="276"/>
      <c r="B216" s="276"/>
      <c r="C216" s="277"/>
      <c r="D216" s="276"/>
      <c r="E216" s="278"/>
      <c r="F216" s="276"/>
      <c r="G216" s="277"/>
      <c r="I216" s="278"/>
      <c r="J216" s="282"/>
    </row>
    <row r="217" spans="1:10" s="281" customFormat="1">
      <c r="A217" s="276"/>
      <c r="B217" s="276"/>
      <c r="C217" s="277"/>
      <c r="D217" s="276"/>
      <c r="E217" s="278"/>
      <c r="F217" s="276"/>
      <c r="G217" s="277"/>
      <c r="I217" s="278"/>
      <c r="J217" s="282"/>
    </row>
    <row r="218" spans="1:10" s="281" customFormat="1">
      <c r="A218" s="276"/>
      <c r="B218" s="276"/>
      <c r="C218" s="277"/>
      <c r="D218" s="276"/>
      <c r="E218" s="278"/>
      <c r="F218" s="276"/>
      <c r="G218" s="277"/>
      <c r="I218" s="278"/>
      <c r="J218" s="282"/>
    </row>
    <row r="219" spans="1:10" s="281" customFormat="1">
      <c r="A219" s="276"/>
      <c r="B219" s="276"/>
      <c r="C219" s="277"/>
      <c r="D219" s="276"/>
      <c r="E219" s="278"/>
      <c r="F219" s="276"/>
      <c r="G219" s="277"/>
      <c r="I219" s="278"/>
      <c r="J219" s="282"/>
    </row>
    <row r="220" spans="1:10" s="281" customFormat="1">
      <c r="A220" s="276"/>
      <c r="B220" s="276"/>
      <c r="C220" s="277"/>
      <c r="D220" s="276"/>
      <c r="E220" s="278"/>
      <c r="F220" s="276"/>
      <c r="G220" s="277"/>
      <c r="I220" s="278"/>
      <c r="J220" s="282"/>
    </row>
    <row r="221" spans="1:10" s="281" customFormat="1">
      <c r="A221" s="276"/>
      <c r="B221" s="276"/>
      <c r="C221" s="277"/>
      <c r="D221" s="276"/>
      <c r="E221" s="278"/>
      <c r="F221" s="276"/>
      <c r="G221" s="277"/>
      <c r="I221" s="278"/>
      <c r="J221" s="282"/>
    </row>
    <row r="222" spans="1:10" s="281" customFormat="1">
      <c r="A222" s="276"/>
      <c r="B222" s="276"/>
      <c r="C222" s="277"/>
      <c r="D222" s="276"/>
      <c r="E222" s="278"/>
      <c r="F222" s="276"/>
      <c r="G222" s="277"/>
      <c r="I222" s="278"/>
      <c r="J222" s="282"/>
    </row>
    <row r="223" spans="1:10" s="281" customFormat="1">
      <c r="A223" s="276"/>
      <c r="B223" s="276"/>
      <c r="C223" s="277"/>
      <c r="D223" s="276"/>
      <c r="E223" s="278"/>
      <c r="F223" s="276"/>
      <c r="G223" s="277"/>
      <c r="I223" s="278"/>
      <c r="J223" s="282"/>
    </row>
    <row r="224" spans="1:10" s="281" customFormat="1">
      <c r="A224" s="276"/>
      <c r="B224" s="276"/>
      <c r="C224" s="277"/>
      <c r="D224" s="276"/>
      <c r="E224" s="278"/>
      <c r="F224" s="276"/>
      <c r="G224" s="277"/>
      <c r="I224" s="278"/>
      <c r="J224" s="282"/>
    </row>
    <row r="225" spans="1:10" s="281" customFormat="1">
      <c r="A225" s="276"/>
      <c r="B225" s="276"/>
      <c r="C225" s="277"/>
      <c r="D225" s="276"/>
      <c r="E225" s="278"/>
      <c r="F225" s="276"/>
      <c r="G225" s="277"/>
      <c r="I225" s="278"/>
      <c r="J225" s="282"/>
    </row>
    <row r="226" spans="1:10" s="281" customFormat="1">
      <c r="A226" s="276"/>
      <c r="B226" s="276"/>
      <c r="C226" s="277"/>
      <c r="D226" s="276"/>
      <c r="E226" s="278"/>
      <c r="F226" s="276"/>
      <c r="G226" s="277"/>
      <c r="I226" s="278"/>
      <c r="J226" s="282"/>
    </row>
    <row r="227" spans="1:10" s="281" customFormat="1">
      <c r="A227" s="276"/>
      <c r="B227" s="276"/>
      <c r="C227" s="277"/>
      <c r="D227" s="276"/>
      <c r="E227" s="278"/>
      <c r="F227" s="276"/>
      <c r="G227" s="277"/>
      <c r="I227" s="278"/>
      <c r="J227" s="282"/>
    </row>
    <row r="228" spans="1:10" s="281" customFormat="1">
      <c r="A228" s="276"/>
      <c r="B228" s="276"/>
      <c r="C228" s="277"/>
      <c r="D228" s="276"/>
      <c r="E228" s="278"/>
      <c r="F228" s="276"/>
      <c r="G228" s="277"/>
      <c r="I228" s="278"/>
      <c r="J228" s="282"/>
    </row>
    <row r="229" spans="1:10" s="281" customFormat="1">
      <c r="A229" s="276"/>
      <c r="B229" s="276"/>
      <c r="C229" s="277"/>
      <c r="D229" s="276"/>
      <c r="E229" s="278"/>
      <c r="F229" s="276"/>
      <c r="G229" s="277"/>
      <c r="I229" s="278"/>
      <c r="J229" s="282"/>
    </row>
    <row r="230" spans="1:10" s="281" customFormat="1">
      <c r="A230" s="276"/>
      <c r="B230" s="276"/>
      <c r="C230" s="277"/>
      <c r="D230" s="276"/>
      <c r="E230" s="278"/>
      <c r="F230" s="276"/>
      <c r="G230" s="277"/>
      <c r="I230" s="278"/>
      <c r="J230" s="282"/>
    </row>
    <row r="231" spans="1:10" s="281" customFormat="1">
      <c r="A231" s="276"/>
      <c r="B231" s="276"/>
      <c r="C231" s="277"/>
      <c r="D231" s="276"/>
      <c r="E231" s="278"/>
      <c r="F231" s="276"/>
      <c r="G231" s="277"/>
      <c r="I231" s="278"/>
      <c r="J231" s="282"/>
    </row>
    <row r="232" spans="1:10" s="281" customFormat="1">
      <c r="A232" s="276"/>
      <c r="B232" s="276"/>
      <c r="C232" s="277"/>
      <c r="D232" s="276"/>
      <c r="E232" s="278"/>
      <c r="F232" s="276"/>
      <c r="G232" s="277"/>
      <c r="I232" s="278"/>
      <c r="J232" s="282"/>
    </row>
    <row r="233" spans="1:10" s="281" customFormat="1">
      <c r="A233" s="276"/>
      <c r="B233" s="276"/>
      <c r="C233" s="277"/>
      <c r="D233" s="276"/>
      <c r="E233" s="278"/>
      <c r="F233" s="276"/>
      <c r="G233" s="277"/>
      <c r="I233" s="278"/>
      <c r="J233" s="282"/>
    </row>
    <row r="234" spans="1:10" s="281" customFormat="1">
      <c r="A234" s="276"/>
      <c r="B234" s="276"/>
      <c r="C234" s="277"/>
      <c r="D234" s="276"/>
      <c r="E234" s="278"/>
      <c r="F234" s="276"/>
      <c r="G234" s="277"/>
      <c r="I234" s="278"/>
      <c r="J234" s="282"/>
    </row>
    <row r="235" spans="1:10" s="281" customFormat="1">
      <c r="A235" s="276"/>
      <c r="B235" s="276"/>
      <c r="C235" s="277"/>
      <c r="D235" s="276"/>
      <c r="E235" s="278"/>
      <c r="F235" s="276"/>
      <c r="G235" s="277"/>
      <c r="I235" s="278"/>
      <c r="J235" s="282"/>
    </row>
    <row r="236" spans="1:10" s="281" customFormat="1">
      <c r="A236" s="276"/>
      <c r="B236" s="276"/>
      <c r="C236" s="277"/>
      <c r="D236" s="276"/>
      <c r="E236" s="278"/>
      <c r="F236" s="276"/>
      <c r="G236" s="277"/>
      <c r="I236" s="278"/>
      <c r="J236" s="282"/>
    </row>
    <row r="237" spans="1:10" s="281" customFormat="1">
      <c r="A237" s="276"/>
      <c r="B237" s="276"/>
      <c r="C237" s="277"/>
      <c r="D237" s="276"/>
      <c r="E237" s="278"/>
      <c r="F237" s="276"/>
      <c r="G237" s="277"/>
      <c r="I237" s="278"/>
      <c r="J237" s="282"/>
    </row>
    <row r="238" spans="1:10" s="281" customFormat="1">
      <c r="A238" s="276"/>
      <c r="B238" s="276"/>
      <c r="C238" s="277"/>
      <c r="D238" s="276"/>
      <c r="E238" s="278"/>
      <c r="F238" s="276"/>
      <c r="G238" s="277"/>
      <c r="I238" s="278"/>
      <c r="J238" s="282"/>
    </row>
    <row r="239" spans="1:10" s="281" customFormat="1">
      <c r="A239" s="276"/>
      <c r="B239" s="276"/>
      <c r="C239" s="277"/>
      <c r="D239" s="276"/>
      <c r="E239" s="278"/>
      <c r="F239" s="276"/>
      <c r="G239" s="277"/>
      <c r="I239" s="278"/>
      <c r="J239" s="282"/>
    </row>
    <row r="240" spans="1:10" s="281" customFormat="1">
      <c r="A240" s="276"/>
      <c r="B240" s="276"/>
      <c r="C240" s="277"/>
      <c r="D240" s="276"/>
      <c r="E240" s="278"/>
      <c r="F240" s="276"/>
      <c r="G240" s="277"/>
      <c r="I240" s="278"/>
      <c r="J240" s="282"/>
    </row>
    <row r="241" spans="1:10" s="281" customFormat="1">
      <c r="A241" s="276"/>
      <c r="B241" s="276"/>
      <c r="C241" s="277"/>
      <c r="D241" s="276"/>
      <c r="E241" s="278"/>
      <c r="F241" s="276"/>
      <c r="G241" s="277"/>
      <c r="I241" s="278"/>
      <c r="J241" s="282"/>
    </row>
    <row r="242" spans="1:10" s="281" customFormat="1">
      <c r="A242" s="276"/>
      <c r="B242" s="276"/>
      <c r="C242" s="277"/>
      <c r="D242" s="276"/>
      <c r="E242" s="278"/>
      <c r="F242" s="276"/>
      <c r="G242" s="277"/>
      <c r="I242" s="278"/>
      <c r="J242" s="282"/>
    </row>
    <row r="243" spans="1:10" s="281" customFormat="1">
      <c r="A243" s="276"/>
      <c r="B243" s="276"/>
      <c r="C243" s="277"/>
      <c r="D243" s="276"/>
      <c r="E243" s="278"/>
      <c r="F243" s="276"/>
      <c r="G243" s="277"/>
      <c r="I243" s="278"/>
      <c r="J243" s="282"/>
    </row>
    <row r="244" spans="1:10" s="281" customFormat="1">
      <c r="A244" s="276"/>
      <c r="B244" s="276"/>
      <c r="C244" s="277"/>
      <c r="D244" s="276"/>
      <c r="E244" s="278"/>
      <c r="F244" s="276"/>
      <c r="G244" s="277"/>
      <c r="I244" s="278"/>
      <c r="J244" s="282"/>
    </row>
  </sheetData>
  <mergeCells count="10">
    <mergeCell ref="A2:E2"/>
    <mergeCell ref="F2:K2"/>
    <mergeCell ref="A4:A5"/>
    <mergeCell ref="B4:B5"/>
    <mergeCell ref="C4:C5"/>
    <mergeCell ref="D4:D5"/>
    <mergeCell ref="E4:E5"/>
    <mergeCell ref="F4:I4"/>
    <mergeCell ref="J4:J5"/>
    <mergeCell ref="K4:K5"/>
  </mergeCells>
  <phoneticPr fontId="5" type="noConversion"/>
  <pageMargins left="0.78740157480314965" right="0.78740157480314965" top="0.78740157480314965" bottom="0.39370078740157483" header="0" footer="0"/>
  <pageSetup paperSize="9" scale="62" pageOrder="overThenDown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499984740745262"/>
  </sheetPr>
  <dimension ref="A1:T11"/>
  <sheetViews>
    <sheetView tabSelected="1" view="pageBreakPreview" topLeftCell="C1" zoomScaleNormal="100" zoomScaleSheetLayoutView="100" workbookViewId="0">
      <selection activeCell="T9" sqref="T9"/>
    </sheetView>
  </sheetViews>
  <sheetFormatPr defaultColWidth="9" defaultRowHeight="19.2"/>
  <cols>
    <col min="1" max="1" width="9.19921875" style="276" customWidth="1"/>
    <col min="2" max="2" width="8.19921875" style="300" customWidth="1"/>
    <col min="3" max="3" width="8.19921875" style="276" customWidth="1"/>
    <col min="4" max="5" width="9.59765625" style="281" customWidth="1"/>
    <col min="6" max="9" width="9.59765625" style="276" customWidth="1"/>
    <col min="10" max="11" width="9.59765625" style="281" customWidth="1"/>
    <col min="12" max="12" width="9.59765625" style="276" customWidth="1"/>
    <col min="13" max="13" width="9.59765625" style="301" customWidth="1"/>
    <col min="14" max="14" width="9.59765625" style="276" customWidth="1"/>
    <col min="15" max="16" width="9.59765625" style="302" customWidth="1"/>
    <col min="17" max="17" width="9.59765625" style="281" customWidth="1"/>
    <col min="18" max="19" width="9.59765625" style="276" customWidth="1"/>
    <col min="20" max="20" width="12.8984375" style="276" customWidth="1"/>
    <col min="21" max="16384" width="9" style="276"/>
  </cols>
  <sheetData>
    <row r="1" spans="1:20" s="283" customFormat="1" ht="35.25" customHeight="1">
      <c r="A1" s="556" t="s">
        <v>360</v>
      </c>
      <c r="B1" s="556"/>
      <c r="C1" s="556"/>
      <c r="D1" s="556"/>
      <c r="E1" s="556"/>
      <c r="F1" s="556"/>
      <c r="G1" s="556"/>
      <c r="H1" s="556"/>
      <c r="I1" s="556"/>
      <c r="J1" s="556"/>
      <c r="K1" s="559" t="s">
        <v>330</v>
      </c>
      <c r="L1" s="559"/>
      <c r="M1" s="559"/>
      <c r="N1" s="559"/>
      <c r="O1" s="559"/>
      <c r="P1" s="559"/>
      <c r="Q1" s="559"/>
      <c r="R1" s="559"/>
      <c r="S1" s="559"/>
      <c r="T1" s="559"/>
    </row>
    <row r="2" spans="1:20" s="263" customFormat="1" ht="26.25" customHeight="1" thickBot="1">
      <c r="A2" s="284" t="s">
        <v>331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5" t="s">
        <v>332</v>
      </c>
    </row>
    <row r="3" spans="1:20" s="263" customFormat="1" ht="14.25" customHeight="1">
      <c r="A3" s="286"/>
      <c r="B3" s="560" t="s">
        <v>333</v>
      </c>
      <c r="C3" s="561"/>
      <c r="D3" s="564" t="s">
        <v>334</v>
      </c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287"/>
    </row>
    <row r="4" spans="1:20" s="289" customFormat="1" ht="16.5" customHeight="1">
      <c r="A4" s="288" t="s">
        <v>335</v>
      </c>
      <c r="B4" s="562"/>
      <c r="C4" s="563"/>
      <c r="D4" s="566" t="s">
        <v>336</v>
      </c>
      <c r="E4" s="567"/>
      <c r="F4" s="566" t="s">
        <v>337</v>
      </c>
      <c r="G4" s="567"/>
      <c r="H4" s="566" t="s">
        <v>338</v>
      </c>
      <c r="I4" s="567"/>
      <c r="J4" s="566" t="s">
        <v>339</v>
      </c>
      <c r="K4" s="567"/>
      <c r="L4" s="566" t="s">
        <v>340</v>
      </c>
      <c r="M4" s="567"/>
      <c r="N4" s="566" t="s">
        <v>341</v>
      </c>
      <c r="O4" s="567"/>
      <c r="P4" s="566" t="s">
        <v>342</v>
      </c>
      <c r="Q4" s="567"/>
      <c r="R4" s="566" t="s">
        <v>343</v>
      </c>
      <c r="S4" s="567"/>
      <c r="T4" s="568" t="s">
        <v>282</v>
      </c>
    </row>
    <row r="5" spans="1:20" s="289" customFormat="1" ht="24.75" customHeight="1">
      <c r="A5" s="290"/>
      <c r="B5" s="557" t="s">
        <v>344</v>
      </c>
      <c r="C5" s="558"/>
      <c r="D5" s="557" t="s">
        <v>345</v>
      </c>
      <c r="E5" s="558"/>
      <c r="F5" s="557" t="s">
        <v>346</v>
      </c>
      <c r="G5" s="558"/>
      <c r="H5" s="557" t="s">
        <v>347</v>
      </c>
      <c r="I5" s="558"/>
      <c r="J5" s="557" t="s">
        <v>348</v>
      </c>
      <c r="K5" s="558"/>
      <c r="L5" s="557" t="s">
        <v>349</v>
      </c>
      <c r="M5" s="558"/>
      <c r="N5" s="557" t="s">
        <v>350</v>
      </c>
      <c r="O5" s="558"/>
      <c r="P5" s="557" t="s">
        <v>351</v>
      </c>
      <c r="Q5" s="558"/>
      <c r="R5" s="557" t="s">
        <v>352</v>
      </c>
      <c r="S5" s="558"/>
      <c r="T5" s="569"/>
    </row>
    <row r="6" spans="1:20" s="289" customFormat="1" ht="15" customHeight="1">
      <c r="A6" s="291"/>
      <c r="B6" s="292" t="s">
        <v>353</v>
      </c>
      <c r="C6" s="292" t="s">
        <v>354</v>
      </c>
      <c r="D6" s="292" t="s">
        <v>355</v>
      </c>
      <c r="E6" s="292" t="s">
        <v>356</v>
      </c>
      <c r="F6" s="292" t="s">
        <v>355</v>
      </c>
      <c r="G6" s="292" t="s">
        <v>356</v>
      </c>
      <c r="H6" s="292" t="s">
        <v>355</v>
      </c>
      <c r="I6" s="292" t="s">
        <v>356</v>
      </c>
      <c r="J6" s="292" t="s">
        <v>355</v>
      </c>
      <c r="K6" s="292" t="s">
        <v>356</v>
      </c>
      <c r="L6" s="292" t="s">
        <v>355</v>
      </c>
      <c r="M6" s="292" t="s">
        <v>356</v>
      </c>
      <c r="N6" s="292" t="s">
        <v>355</v>
      </c>
      <c r="O6" s="292" t="s">
        <v>356</v>
      </c>
      <c r="P6" s="292" t="s">
        <v>355</v>
      </c>
      <c r="Q6" s="292" t="s">
        <v>356</v>
      </c>
      <c r="R6" s="292" t="s">
        <v>355</v>
      </c>
      <c r="S6" s="292" t="s">
        <v>356</v>
      </c>
      <c r="T6" s="569"/>
    </row>
    <row r="7" spans="1:20" s="289" customFormat="1" ht="15" customHeight="1">
      <c r="A7" s="293"/>
      <c r="B7" s="294"/>
      <c r="C7" s="294"/>
      <c r="D7" s="295" t="s">
        <v>357</v>
      </c>
      <c r="E7" s="295" t="s">
        <v>358</v>
      </c>
      <c r="F7" s="295" t="s">
        <v>357</v>
      </c>
      <c r="G7" s="295" t="s">
        <v>358</v>
      </c>
      <c r="H7" s="295" t="s">
        <v>357</v>
      </c>
      <c r="I7" s="295" t="s">
        <v>358</v>
      </c>
      <c r="J7" s="295" t="s">
        <v>357</v>
      </c>
      <c r="K7" s="295" t="s">
        <v>358</v>
      </c>
      <c r="L7" s="295" t="s">
        <v>357</v>
      </c>
      <c r="M7" s="295" t="s">
        <v>358</v>
      </c>
      <c r="N7" s="295" t="s">
        <v>357</v>
      </c>
      <c r="O7" s="295" t="s">
        <v>358</v>
      </c>
      <c r="P7" s="295" t="s">
        <v>357</v>
      </c>
      <c r="Q7" s="295" t="s">
        <v>358</v>
      </c>
      <c r="R7" s="295" t="s">
        <v>357</v>
      </c>
      <c r="S7" s="295" t="s">
        <v>358</v>
      </c>
      <c r="T7" s="570"/>
    </row>
    <row r="8" spans="1:20" s="303" customFormat="1" ht="99.9" customHeight="1">
      <c r="A8" s="583">
        <v>2020</v>
      </c>
      <c r="B8" s="584">
        <v>11</v>
      </c>
      <c r="C8" s="584">
        <v>11</v>
      </c>
      <c r="D8" s="585">
        <v>270</v>
      </c>
      <c r="E8" s="585">
        <v>270</v>
      </c>
      <c r="F8" s="585">
        <v>0</v>
      </c>
      <c r="G8" s="585">
        <v>0</v>
      </c>
      <c r="H8" s="585">
        <v>0</v>
      </c>
      <c r="I8" s="585">
        <v>0</v>
      </c>
      <c r="J8" s="585">
        <v>43</v>
      </c>
      <c r="K8" s="585">
        <v>43</v>
      </c>
      <c r="L8" s="585">
        <v>0</v>
      </c>
      <c r="M8" s="585">
        <v>0</v>
      </c>
      <c r="N8" s="585">
        <v>0</v>
      </c>
      <c r="O8" s="585">
        <v>0</v>
      </c>
      <c r="P8" s="585">
        <v>0</v>
      </c>
      <c r="Q8" s="585">
        <v>0</v>
      </c>
      <c r="R8" s="585">
        <v>227</v>
      </c>
      <c r="S8" s="586">
        <v>227</v>
      </c>
      <c r="T8" s="587">
        <v>2020</v>
      </c>
    </row>
    <row r="9" spans="1:20" s="303" customFormat="1" ht="99.9" customHeight="1">
      <c r="A9" s="305">
        <v>2021</v>
      </c>
      <c r="B9" s="306">
        <v>79</v>
      </c>
      <c r="C9" s="306">
        <v>79</v>
      </c>
      <c r="D9" s="307">
        <v>221</v>
      </c>
      <c r="E9" s="307">
        <v>231</v>
      </c>
      <c r="F9" s="307">
        <v>0</v>
      </c>
      <c r="G9" s="307">
        <v>0</v>
      </c>
      <c r="H9" s="307">
        <v>0</v>
      </c>
      <c r="I9" s="307">
        <v>0</v>
      </c>
      <c r="J9" s="307">
        <v>21</v>
      </c>
      <c r="K9" s="307">
        <v>21</v>
      </c>
      <c r="L9" s="307">
        <v>0</v>
      </c>
      <c r="M9" s="307">
        <v>0</v>
      </c>
      <c r="N9" s="307">
        <v>90</v>
      </c>
      <c r="O9" s="307">
        <v>100</v>
      </c>
      <c r="P9" s="307">
        <v>0</v>
      </c>
      <c r="Q9" s="307">
        <v>0</v>
      </c>
      <c r="R9" s="307">
        <v>110</v>
      </c>
      <c r="S9" s="308">
        <v>110</v>
      </c>
      <c r="T9" s="309">
        <v>2021</v>
      </c>
    </row>
    <row r="10" spans="1:20" s="246" customFormat="1" ht="15" customHeight="1">
      <c r="A10" s="120" t="s">
        <v>184</v>
      </c>
      <c r="B10" s="296"/>
      <c r="D10" s="263"/>
      <c r="E10" s="263"/>
      <c r="J10" s="263"/>
      <c r="K10" s="263"/>
      <c r="M10" s="297"/>
      <c r="O10" s="298"/>
      <c r="P10" s="298"/>
      <c r="Q10" s="263"/>
      <c r="T10" s="122" t="s">
        <v>185</v>
      </c>
    </row>
    <row r="11" spans="1:20" s="246" customFormat="1" ht="12.9" customHeight="1">
      <c r="A11" s="299"/>
      <c r="B11" s="296"/>
      <c r="D11" s="263"/>
      <c r="E11" s="263"/>
      <c r="J11" s="263"/>
      <c r="K11" s="263"/>
      <c r="M11" s="297"/>
      <c r="O11" s="298"/>
      <c r="P11" s="298"/>
      <c r="Q11" s="263"/>
    </row>
  </sheetData>
  <mergeCells count="22">
    <mergeCell ref="N5:O5"/>
    <mergeCell ref="K1:T1"/>
    <mergeCell ref="B3:C4"/>
    <mergeCell ref="D3:S3"/>
    <mergeCell ref="D4:E4"/>
    <mergeCell ref="F4:G4"/>
    <mergeCell ref="H4:I4"/>
    <mergeCell ref="J4:K4"/>
    <mergeCell ref="L4:M4"/>
    <mergeCell ref="N4:O4"/>
    <mergeCell ref="T4:T7"/>
    <mergeCell ref="J5:K5"/>
    <mergeCell ref="P5:Q5"/>
    <mergeCell ref="R5:S5"/>
    <mergeCell ref="P4:Q4"/>
    <mergeCell ref="R4:S4"/>
    <mergeCell ref="A1:J1"/>
    <mergeCell ref="L5:M5"/>
    <mergeCell ref="B5:C5"/>
    <mergeCell ref="D5:E5"/>
    <mergeCell ref="F5:G5"/>
    <mergeCell ref="H5:I5"/>
  </mergeCells>
  <phoneticPr fontId="5" type="noConversion"/>
  <pageMargins left="0.78740157480314965" right="0.78740157480314965" top="0.78740157480314965" bottom="0.39370078740157483" header="0" footer="0"/>
  <pageSetup paperSize="9" scale="39" pageOrder="overThenDown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N20"/>
  <sheetViews>
    <sheetView view="pageBreakPreview" zoomScaleNormal="85" zoomScaleSheetLayoutView="100" workbookViewId="0">
      <pane xSplit="1" ySplit="6" topLeftCell="B10" activePane="bottomRight" state="frozen"/>
      <selection pane="topRight"/>
      <selection pane="bottomLeft"/>
      <selection pane="bottomRight" activeCell="N17" sqref="N17"/>
    </sheetView>
  </sheetViews>
  <sheetFormatPr defaultColWidth="9" defaultRowHeight="19.2"/>
  <cols>
    <col min="1" max="1" width="12" style="130" customWidth="1"/>
    <col min="2" max="13" width="10.69921875" style="130" customWidth="1"/>
    <col min="14" max="14" width="13.8984375" style="130" customWidth="1"/>
    <col min="15" max="16384" width="9" style="130"/>
  </cols>
  <sheetData>
    <row r="1" spans="1:14" s="93" customFormat="1" ht="20.100000000000001" customHeight="1">
      <c r="A1" s="89" t="s">
        <v>362</v>
      </c>
      <c r="B1" s="89"/>
      <c r="C1" s="90"/>
      <c r="D1" s="89"/>
      <c r="E1" s="90"/>
      <c r="F1" s="91"/>
      <c r="G1" s="91"/>
      <c r="H1" s="91" t="s">
        <v>245</v>
      </c>
      <c r="I1" s="91"/>
      <c r="J1" s="91"/>
      <c r="K1" s="91"/>
      <c r="L1" s="91"/>
      <c r="M1" s="91"/>
      <c r="N1" s="92"/>
    </row>
    <row r="2" spans="1:14" s="133" customFormat="1" ht="20.100000000000001" customHeight="1" thickBot="1">
      <c r="A2" s="131" t="s">
        <v>57</v>
      </c>
      <c r="B2" s="131"/>
      <c r="C2" s="224"/>
      <c r="D2" s="131"/>
      <c r="E2" s="224"/>
      <c r="F2" s="225"/>
      <c r="G2" s="225"/>
      <c r="H2" s="225"/>
      <c r="I2" s="225"/>
      <c r="J2" s="225"/>
      <c r="K2" s="225"/>
      <c r="L2" s="225"/>
      <c r="M2" s="225"/>
      <c r="N2" s="226" t="s">
        <v>246</v>
      </c>
    </row>
    <row r="3" spans="1:14" s="136" customFormat="1" ht="20.25" customHeight="1" thickTop="1">
      <c r="A3" s="134"/>
      <c r="B3" s="231" t="s">
        <v>155</v>
      </c>
      <c r="C3" s="227"/>
      <c r="D3" s="231"/>
      <c r="E3" s="227"/>
      <c r="F3" s="232" t="s">
        <v>69</v>
      </c>
      <c r="G3" s="571" t="s">
        <v>58</v>
      </c>
      <c r="H3" s="571" t="s">
        <v>59</v>
      </c>
      <c r="I3" s="571" t="s">
        <v>60</v>
      </c>
      <c r="J3" s="571" t="s">
        <v>61</v>
      </c>
      <c r="K3" s="571" t="s">
        <v>62</v>
      </c>
      <c r="L3" s="571" t="s">
        <v>63</v>
      </c>
      <c r="M3" s="571" t="s">
        <v>70</v>
      </c>
      <c r="N3" s="228"/>
    </row>
    <row r="4" spans="1:14" s="136" customFormat="1" ht="20.25" customHeight="1">
      <c r="A4" s="464" t="s">
        <v>99</v>
      </c>
      <c r="B4" s="573" t="s">
        <v>156</v>
      </c>
      <c r="C4" s="574"/>
      <c r="D4" s="573" t="s">
        <v>157</v>
      </c>
      <c r="E4" s="574"/>
      <c r="F4" s="233" t="s">
        <v>248</v>
      </c>
      <c r="G4" s="572"/>
      <c r="H4" s="572"/>
      <c r="I4" s="572"/>
      <c r="J4" s="572"/>
      <c r="K4" s="572"/>
      <c r="L4" s="572"/>
      <c r="M4" s="572"/>
      <c r="N4" s="541" t="s">
        <v>82</v>
      </c>
    </row>
    <row r="5" spans="1:14" s="136" customFormat="1" ht="20.25" customHeight="1">
      <c r="A5" s="464"/>
      <c r="B5" s="234" t="s">
        <v>101</v>
      </c>
      <c r="C5" s="235" t="s">
        <v>102</v>
      </c>
      <c r="D5" s="234" t="s">
        <v>101</v>
      </c>
      <c r="E5" s="235" t="s">
        <v>102</v>
      </c>
      <c r="F5" s="233" t="s">
        <v>158</v>
      </c>
      <c r="G5" s="236"/>
      <c r="H5" s="233"/>
      <c r="I5" s="233"/>
      <c r="J5" s="233"/>
      <c r="K5" s="233"/>
      <c r="L5" s="233"/>
      <c r="M5" s="233" t="s">
        <v>103</v>
      </c>
      <c r="N5" s="541"/>
    </row>
    <row r="6" spans="1:14" s="136" customFormat="1" ht="26.25" customHeight="1">
      <c r="A6" s="143"/>
      <c r="B6" s="237" t="s">
        <v>159</v>
      </c>
      <c r="C6" s="227" t="s">
        <v>160</v>
      </c>
      <c r="D6" s="237" t="s">
        <v>159</v>
      </c>
      <c r="E6" s="227" t="s">
        <v>160</v>
      </c>
      <c r="F6" s="238" t="s">
        <v>161</v>
      </c>
      <c r="G6" s="239" t="s">
        <v>168</v>
      </c>
      <c r="H6" s="239" t="s">
        <v>163</v>
      </c>
      <c r="I6" s="239" t="s">
        <v>164</v>
      </c>
      <c r="J6" s="239" t="s">
        <v>165</v>
      </c>
      <c r="K6" s="239" t="s">
        <v>166</v>
      </c>
      <c r="L6" s="239" t="s">
        <v>167</v>
      </c>
      <c r="M6" s="238" t="s">
        <v>162</v>
      </c>
      <c r="N6" s="229"/>
    </row>
    <row r="7" spans="1:14" s="117" customFormat="1" ht="45.75" customHeight="1">
      <c r="A7" s="113">
        <v>2011</v>
      </c>
      <c r="B7" s="115">
        <v>6</v>
      </c>
      <c r="C7" s="230">
        <v>3</v>
      </c>
      <c r="D7" s="240">
        <v>8</v>
      </c>
      <c r="E7" s="230">
        <v>1</v>
      </c>
      <c r="F7" s="115">
        <v>14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49">
        <v>2011</v>
      </c>
    </row>
    <row r="8" spans="1:14" s="117" customFormat="1" ht="45.75" customHeight="1">
      <c r="A8" s="113">
        <v>2012</v>
      </c>
      <c r="B8" s="115">
        <v>14</v>
      </c>
      <c r="C8" s="230">
        <v>6</v>
      </c>
      <c r="D8" s="240">
        <v>8</v>
      </c>
      <c r="E8" s="230">
        <v>3.5</v>
      </c>
      <c r="F8" s="115">
        <v>5</v>
      </c>
      <c r="G8" s="115">
        <v>1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49">
        <v>2012</v>
      </c>
    </row>
    <row r="9" spans="1:14" s="117" customFormat="1" ht="45.75" customHeight="1">
      <c r="A9" s="113">
        <v>2013</v>
      </c>
      <c r="B9" s="114">
        <v>6</v>
      </c>
      <c r="C9" s="230">
        <v>2.5</v>
      </c>
      <c r="D9" s="240">
        <v>8</v>
      </c>
      <c r="E9" s="230">
        <v>3.5</v>
      </c>
      <c r="F9" s="115">
        <v>13</v>
      </c>
      <c r="G9" s="115">
        <v>1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49">
        <v>2013</v>
      </c>
    </row>
    <row r="10" spans="1:14" s="117" customFormat="1" ht="45.75" customHeight="1">
      <c r="A10" s="146">
        <v>2014</v>
      </c>
      <c r="B10" s="115">
        <v>7</v>
      </c>
      <c r="C10" s="230">
        <v>3.84</v>
      </c>
      <c r="D10" s="240">
        <v>4</v>
      </c>
      <c r="E10" s="230">
        <v>0.55000000000000004</v>
      </c>
      <c r="F10" s="115">
        <v>10</v>
      </c>
      <c r="G10" s="115">
        <v>1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49">
        <v>2014</v>
      </c>
    </row>
    <row r="11" spans="1:14" s="117" customFormat="1" ht="45.75" customHeight="1">
      <c r="A11" s="146">
        <v>2015</v>
      </c>
      <c r="B11" s="115">
        <v>7</v>
      </c>
      <c r="C11" s="230">
        <v>3.84</v>
      </c>
      <c r="D11" s="240">
        <v>4</v>
      </c>
      <c r="E11" s="230">
        <v>0.55000000000000004</v>
      </c>
      <c r="F11" s="115">
        <v>10</v>
      </c>
      <c r="G11" s="115">
        <v>1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49">
        <v>2015</v>
      </c>
    </row>
    <row r="12" spans="1:14" s="117" customFormat="1" ht="45.75" customHeight="1">
      <c r="A12" s="146">
        <v>2016</v>
      </c>
      <c r="B12" s="115">
        <v>7</v>
      </c>
      <c r="C12" s="230">
        <v>3.84</v>
      </c>
      <c r="D12" s="240">
        <v>4</v>
      </c>
      <c r="E12" s="230">
        <v>0.55000000000000004</v>
      </c>
      <c r="F12" s="115">
        <v>10</v>
      </c>
      <c r="G12" s="115">
        <v>1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49">
        <v>2016</v>
      </c>
    </row>
    <row r="13" spans="1:14" s="117" customFormat="1" ht="45.75" customHeight="1">
      <c r="A13" s="146">
        <v>2017</v>
      </c>
      <c r="B13" s="115">
        <v>7</v>
      </c>
      <c r="C13" s="230">
        <v>3.84</v>
      </c>
      <c r="D13" s="240">
        <v>4</v>
      </c>
      <c r="E13" s="230">
        <v>0.55000000000000004</v>
      </c>
      <c r="F13" s="115">
        <v>10</v>
      </c>
      <c r="G13" s="115">
        <v>1</v>
      </c>
      <c r="H13" s="115">
        <v>0</v>
      </c>
      <c r="I13" s="115">
        <v>0</v>
      </c>
      <c r="J13" s="115" t="s">
        <v>241</v>
      </c>
      <c r="K13" s="115" t="s">
        <v>241</v>
      </c>
      <c r="L13" s="115" t="s">
        <v>241</v>
      </c>
      <c r="M13" s="115" t="s">
        <v>241</v>
      </c>
      <c r="N13" s="149">
        <v>2017</v>
      </c>
    </row>
    <row r="14" spans="1:14" s="117" customFormat="1" ht="45.75" customHeight="1">
      <c r="A14" s="146">
        <v>2018</v>
      </c>
      <c r="B14" s="115">
        <v>7</v>
      </c>
      <c r="C14" s="230">
        <v>3.84</v>
      </c>
      <c r="D14" s="240">
        <v>4</v>
      </c>
      <c r="E14" s="230">
        <v>0.55000000000000004</v>
      </c>
      <c r="F14" s="115">
        <v>10</v>
      </c>
      <c r="G14" s="115">
        <v>1</v>
      </c>
      <c r="H14" s="115">
        <v>0</v>
      </c>
      <c r="I14" s="115">
        <v>0</v>
      </c>
      <c r="J14" s="115" t="s">
        <v>241</v>
      </c>
      <c r="K14" s="115" t="s">
        <v>241</v>
      </c>
      <c r="L14" s="115" t="s">
        <v>241</v>
      </c>
      <c r="M14" s="115" t="s">
        <v>241</v>
      </c>
      <c r="N14" s="149">
        <v>2018</v>
      </c>
    </row>
    <row r="15" spans="1:14" s="117" customFormat="1" ht="45.75" customHeight="1">
      <c r="A15" s="146">
        <v>2019</v>
      </c>
      <c r="B15" s="115">
        <v>7</v>
      </c>
      <c r="C15" s="230">
        <v>3.84</v>
      </c>
      <c r="D15" s="240">
        <v>4</v>
      </c>
      <c r="E15" s="230">
        <v>0.55000000000000004</v>
      </c>
      <c r="F15" s="115">
        <v>10</v>
      </c>
      <c r="G15" s="115">
        <v>1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49">
        <v>2019</v>
      </c>
    </row>
    <row r="16" spans="1:14" s="117" customFormat="1" ht="45.75" customHeight="1">
      <c r="A16" s="146">
        <v>2020</v>
      </c>
      <c r="B16" s="115">
        <v>7</v>
      </c>
      <c r="C16" s="230">
        <v>3.84</v>
      </c>
      <c r="D16" s="240">
        <v>4</v>
      </c>
      <c r="E16" s="230">
        <v>4.3899999999999997</v>
      </c>
      <c r="F16" s="115">
        <v>10</v>
      </c>
      <c r="G16" s="115">
        <v>1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433">
        <v>0</v>
      </c>
      <c r="N16" s="149">
        <v>2020</v>
      </c>
    </row>
    <row r="17" spans="1:14" s="119" customFormat="1" ht="45.75" customHeight="1">
      <c r="A17" s="375">
        <v>2021</v>
      </c>
      <c r="B17" s="391">
        <v>0</v>
      </c>
      <c r="C17" s="434">
        <v>0</v>
      </c>
      <c r="D17" s="391">
        <v>11</v>
      </c>
      <c r="E17" s="434">
        <v>4.3899999999999997</v>
      </c>
      <c r="F17" s="391">
        <v>11</v>
      </c>
      <c r="G17" s="391">
        <v>0</v>
      </c>
      <c r="H17" s="390">
        <v>0</v>
      </c>
      <c r="I17" s="390">
        <v>0</v>
      </c>
      <c r="J17" s="390">
        <v>0</v>
      </c>
      <c r="K17" s="390">
        <v>0</v>
      </c>
      <c r="L17" s="390">
        <v>0</v>
      </c>
      <c r="M17" s="390">
        <v>0</v>
      </c>
      <c r="N17" s="375">
        <v>2021</v>
      </c>
    </row>
    <row r="18" spans="1:14" s="128" customFormat="1" ht="15" customHeight="1">
      <c r="A18" s="120" t="s">
        <v>184</v>
      </c>
      <c r="B18" s="123"/>
      <c r="C18" s="124"/>
      <c r="D18" s="123"/>
      <c r="E18" s="125"/>
      <c r="F18" s="126"/>
      <c r="G18" s="122"/>
      <c r="H18" s="195"/>
      <c r="I18" s="123"/>
      <c r="J18" s="123"/>
      <c r="K18" s="127"/>
      <c r="L18" s="120"/>
      <c r="M18" s="120"/>
      <c r="N18" s="122" t="s">
        <v>185</v>
      </c>
    </row>
    <row r="19" spans="1:14" s="129" customFormat="1"/>
    <row r="20" spans="1:14" s="129" customFormat="1"/>
  </sheetData>
  <mergeCells count="11">
    <mergeCell ref="N4:N5"/>
    <mergeCell ref="B4:C4"/>
    <mergeCell ref="D4:E4"/>
    <mergeCell ref="H3:H4"/>
    <mergeCell ref="G3:G4"/>
    <mergeCell ref="I3:I4"/>
    <mergeCell ref="A4:A5"/>
    <mergeCell ref="J3:J4"/>
    <mergeCell ref="K3:K4"/>
    <mergeCell ref="L3:L4"/>
    <mergeCell ref="M3:M4"/>
  </mergeCells>
  <phoneticPr fontId="3" type="noConversion"/>
  <printOptions horizontalCentered="1" gridLinesSet="0"/>
  <pageMargins left="1.2204724409448819" right="1.2204724409448819" top="1.0236220472440944" bottom="2.3622047244094491" header="0" footer="0"/>
  <pageSetup paperSize="9" scale="88" orientation="portrait" r:id="rId1"/>
  <headerFooter alignWithMargins="0"/>
  <colBreaks count="1" manualBreakCount="1">
    <brk id="7" max="1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499984740745262"/>
  </sheetPr>
  <dimension ref="A1:Z19"/>
  <sheetViews>
    <sheetView view="pageBreakPreview" zoomScaleSheetLayoutView="100" workbookViewId="0">
      <selection activeCell="A17" sqref="A17:XFD17"/>
    </sheetView>
  </sheetViews>
  <sheetFormatPr defaultColWidth="9" defaultRowHeight="19.2"/>
  <cols>
    <col min="1" max="1" width="8.09765625" style="130" customWidth="1"/>
    <col min="2" max="16" width="7.19921875" style="130" customWidth="1"/>
    <col min="17" max="17" width="7.5" style="130" customWidth="1"/>
    <col min="18" max="16384" width="9" style="130"/>
  </cols>
  <sheetData>
    <row r="1" spans="1:25" s="93" customFormat="1" ht="20.100000000000001" customHeight="1">
      <c r="A1" s="89" t="s">
        <v>361</v>
      </c>
      <c r="B1" s="89"/>
      <c r="C1" s="90"/>
      <c r="D1" s="89"/>
      <c r="E1" s="89"/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</row>
    <row r="2" spans="1:25" s="94" customFormat="1" ht="27" customHeight="1" thickBot="1">
      <c r="A2" s="94" t="s">
        <v>290</v>
      </c>
      <c r="B2" s="95"/>
      <c r="C2" s="96"/>
      <c r="D2" s="96"/>
      <c r="E2" s="96"/>
      <c r="F2" s="96"/>
      <c r="G2" s="96"/>
      <c r="H2" s="96"/>
      <c r="I2" s="96"/>
      <c r="M2" s="96"/>
      <c r="N2" s="97" t="s">
        <v>284</v>
      </c>
      <c r="O2" s="94" t="s">
        <v>290</v>
      </c>
      <c r="Q2" s="95"/>
      <c r="R2" s="96"/>
      <c r="S2" s="96"/>
      <c r="T2" s="96"/>
      <c r="U2" s="96"/>
      <c r="V2" s="96"/>
      <c r="Y2" s="97" t="s">
        <v>284</v>
      </c>
    </row>
    <row r="3" spans="1:25" s="101" customFormat="1" ht="15.9" customHeight="1">
      <c r="A3" s="98"/>
      <c r="B3" s="575" t="s">
        <v>266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7"/>
      <c r="N3" s="99"/>
      <c r="O3" s="100"/>
      <c r="P3" s="575" t="s">
        <v>267</v>
      </c>
      <c r="Q3" s="576"/>
      <c r="R3" s="576"/>
      <c r="S3" s="576"/>
      <c r="T3" s="576"/>
      <c r="U3" s="576"/>
      <c r="V3" s="576"/>
      <c r="W3" s="576"/>
      <c r="X3" s="577"/>
      <c r="Y3" s="99"/>
    </row>
    <row r="4" spans="1:25" s="101" customFormat="1" ht="15.9" customHeight="1">
      <c r="A4" s="102"/>
      <c r="B4" s="578" t="s">
        <v>291</v>
      </c>
      <c r="C4" s="579"/>
      <c r="D4" s="579"/>
      <c r="E4" s="579"/>
      <c r="F4" s="580" t="s">
        <v>268</v>
      </c>
      <c r="G4" s="581"/>
      <c r="H4" s="581"/>
      <c r="I4" s="581"/>
      <c r="J4" s="580" t="s">
        <v>269</v>
      </c>
      <c r="K4" s="581"/>
      <c r="L4" s="581"/>
      <c r="M4" s="582"/>
      <c r="N4" s="103"/>
      <c r="O4" s="102"/>
      <c r="P4" s="578" t="s">
        <v>291</v>
      </c>
      <c r="Q4" s="579"/>
      <c r="R4" s="579"/>
      <c r="S4" s="580" t="s">
        <v>270</v>
      </c>
      <c r="T4" s="581"/>
      <c r="U4" s="581"/>
      <c r="V4" s="580" t="s">
        <v>271</v>
      </c>
      <c r="W4" s="581"/>
      <c r="X4" s="582"/>
      <c r="Y4" s="103"/>
    </row>
    <row r="5" spans="1:25" s="101" customFormat="1" ht="15.9" customHeight="1">
      <c r="A5" s="102" t="s">
        <v>292</v>
      </c>
      <c r="B5" s="104" t="s">
        <v>272</v>
      </c>
      <c r="C5" s="104" t="s">
        <v>273</v>
      </c>
      <c r="D5" s="104" t="s">
        <v>274</v>
      </c>
      <c r="E5" s="104" t="s">
        <v>293</v>
      </c>
      <c r="F5" s="104" t="s">
        <v>272</v>
      </c>
      <c r="G5" s="104" t="s">
        <v>273</v>
      </c>
      <c r="H5" s="104" t="s">
        <v>274</v>
      </c>
      <c r="I5" s="104" t="s">
        <v>293</v>
      </c>
      <c r="J5" s="105" t="s">
        <v>272</v>
      </c>
      <c r="K5" s="104" t="s">
        <v>273</v>
      </c>
      <c r="L5" s="104" t="s">
        <v>274</v>
      </c>
      <c r="M5" s="105" t="s">
        <v>293</v>
      </c>
      <c r="N5" s="106" t="s">
        <v>282</v>
      </c>
      <c r="O5" s="102" t="s">
        <v>292</v>
      </c>
      <c r="P5" s="104" t="s">
        <v>272</v>
      </c>
      <c r="Q5" s="104" t="s">
        <v>273</v>
      </c>
      <c r="R5" s="104" t="s">
        <v>293</v>
      </c>
      <c r="S5" s="104" t="s">
        <v>272</v>
      </c>
      <c r="T5" s="104" t="s">
        <v>273</v>
      </c>
      <c r="U5" s="104" t="s">
        <v>293</v>
      </c>
      <c r="V5" s="105" t="s">
        <v>272</v>
      </c>
      <c r="W5" s="104" t="s">
        <v>273</v>
      </c>
      <c r="X5" s="105" t="s">
        <v>293</v>
      </c>
      <c r="Y5" s="106" t="s">
        <v>283</v>
      </c>
    </row>
    <row r="6" spans="1:25" s="101" customFormat="1" ht="15.9" customHeight="1">
      <c r="A6" s="102"/>
      <c r="B6" s="107" t="s">
        <v>275</v>
      </c>
      <c r="C6" s="107" t="s">
        <v>275</v>
      </c>
      <c r="D6" s="107" t="s">
        <v>276</v>
      </c>
      <c r="E6" s="107"/>
      <c r="F6" s="107" t="s">
        <v>275</v>
      </c>
      <c r="G6" s="107" t="s">
        <v>275</v>
      </c>
      <c r="H6" s="107" t="s">
        <v>276</v>
      </c>
      <c r="I6" s="107"/>
      <c r="J6" s="107" t="s">
        <v>275</v>
      </c>
      <c r="K6" s="107" t="s">
        <v>275</v>
      </c>
      <c r="L6" s="107" t="s">
        <v>276</v>
      </c>
      <c r="M6" s="108"/>
      <c r="N6" s="106"/>
      <c r="O6" s="102"/>
      <c r="P6" s="107" t="s">
        <v>275</v>
      </c>
      <c r="Q6" s="107" t="s">
        <v>275</v>
      </c>
      <c r="R6" s="107"/>
      <c r="S6" s="107" t="s">
        <v>275</v>
      </c>
      <c r="T6" s="107" t="s">
        <v>275</v>
      </c>
      <c r="U6" s="107"/>
      <c r="V6" s="107" t="s">
        <v>277</v>
      </c>
      <c r="W6" s="107" t="s">
        <v>275</v>
      </c>
      <c r="X6" s="108"/>
      <c r="Y6" s="106"/>
    </row>
    <row r="7" spans="1:25" s="101" customFormat="1" ht="15.9" customHeight="1">
      <c r="A7" s="109"/>
      <c r="B7" s="110" t="s">
        <v>278</v>
      </c>
      <c r="C7" s="110" t="s">
        <v>279</v>
      </c>
      <c r="D7" s="110" t="s">
        <v>280</v>
      </c>
      <c r="E7" s="110" t="s">
        <v>281</v>
      </c>
      <c r="F7" s="110" t="s">
        <v>278</v>
      </c>
      <c r="G7" s="110" t="s">
        <v>279</v>
      </c>
      <c r="H7" s="110" t="s">
        <v>280</v>
      </c>
      <c r="I7" s="110" t="s">
        <v>281</v>
      </c>
      <c r="J7" s="110" t="s">
        <v>278</v>
      </c>
      <c r="K7" s="110" t="s">
        <v>279</v>
      </c>
      <c r="L7" s="110" t="s">
        <v>280</v>
      </c>
      <c r="M7" s="111" t="s">
        <v>281</v>
      </c>
      <c r="N7" s="112"/>
      <c r="O7" s="109"/>
      <c r="P7" s="110" t="s">
        <v>278</v>
      </c>
      <c r="Q7" s="110" t="s">
        <v>279</v>
      </c>
      <c r="R7" s="110" t="s">
        <v>281</v>
      </c>
      <c r="S7" s="110" t="s">
        <v>278</v>
      </c>
      <c r="T7" s="110" t="s">
        <v>279</v>
      </c>
      <c r="U7" s="110" t="s">
        <v>281</v>
      </c>
      <c r="V7" s="110" t="s">
        <v>278</v>
      </c>
      <c r="W7" s="110" t="s">
        <v>279</v>
      </c>
      <c r="X7" s="111" t="s">
        <v>281</v>
      </c>
      <c r="Y7" s="112"/>
    </row>
    <row r="8" spans="1:25" s="117" customFormat="1" ht="35.25" customHeight="1">
      <c r="A8" s="113">
        <v>2012</v>
      </c>
      <c r="B8" s="114">
        <f t="shared" ref="B8:B13" si="0">SUM(F8+J8)</f>
        <v>17</v>
      </c>
      <c r="C8" s="115">
        <f t="shared" ref="C8:C13" si="1">SUM(G8,K8)</f>
        <v>18</v>
      </c>
      <c r="D8" s="118">
        <f t="shared" ref="D8:D13" si="2">SUM(H8,L8)</f>
        <v>19</v>
      </c>
      <c r="E8" s="115">
        <f t="shared" ref="E8:E13" si="3">SUM(I8,M8)</f>
        <v>333</v>
      </c>
      <c r="F8" s="115">
        <v>7</v>
      </c>
      <c r="G8" s="115">
        <v>8</v>
      </c>
      <c r="H8" s="118">
        <v>9</v>
      </c>
      <c r="I8" s="115">
        <v>164</v>
      </c>
      <c r="J8" s="115">
        <v>10</v>
      </c>
      <c r="K8" s="115">
        <v>10</v>
      </c>
      <c r="L8" s="118">
        <v>10</v>
      </c>
      <c r="M8" s="115">
        <v>169</v>
      </c>
      <c r="N8" s="113">
        <v>2012</v>
      </c>
      <c r="O8" s="113">
        <v>2012</v>
      </c>
      <c r="P8" s="116" t="s">
        <v>285</v>
      </c>
      <c r="Q8" s="116" t="s">
        <v>285</v>
      </c>
      <c r="R8" s="116" t="s">
        <v>286</v>
      </c>
      <c r="S8" s="116" t="s">
        <v>286</v>
      </c>
      <c r="T8" s="116" t="s">
        <v>286</v>
      </c>
      <c r="U8" s="116" t="s">
        <v>286</v>
      </c>
      <c r="V8" s="116" t="s">
        <v>286</v>
      </c>
      <c r="W8" s="116" t="s">
        <v>286</v>
      </c>
      <c r="X8" s="116" t="s">
        <v>286</v>
      </c>
      <c r="Y8" s="113">
        <v>2012</v>
      </c>
    </row>
    <row r="9" spans="1:25" s="117" customFormat="1" ht="35.25" customHeight="1">
      <c r="A9" s="113">
        <v>2013</v>
      </c>
      <c r="B9" s="114">
        <f t="shared" si="0"/>
        <v>19</v>
      </c>
      <c r="C9" s="115">
        <f t="shared" si="1"/>
        <v>29</v>
      </c>
      <c r="D9" s="118">
        <f t="shared" si="2"/>
        <v>24.241199999999999</v>
      </c>
      <c r="E9" s="115">
        <f t="shared" si="3"/>
        <v>994.38409999999999</v>
      </c>
      <c r="F9" s="115">
        <v>6</v>
      </c>
      <c r="G9" s="115">
        <v>6</v>
      </c>
      <c r="H9" s="118">
        <v>7.8231000000000002</v>
      </c>
      <c r="I9" s="115">
        <v>615.29909999999995</v>
      </c>
      <c r="J9" s="115">
        <v>13</v>
      </c>
      <c r="K9" s="115">
        <v>23</v>
      </c>
      <c r="L9" s="118">
        <v>16.418099999999999</v>
      </c>
      <c r="M9" s="115">
        <v>379.08499999999998</v>
      </c>
      <c r="N9" s="113">
        <v>2013</v>
      </c>
      <c r="O9" s="113">
        <v>2013</v>
      </c>
      <c r="P9" s="116" t="s">
        <v>287</v>
      </c>
      <c r="Q9" s="116" t="s">
        <v>287</v>
      </c>
      <c r="R9" s="116" t="s">
        <v>285</v>
      </c>
      <c r="S9" s="116" t="s">
        <v>287</v>
      </c>
      <c r="T9" s="116" t="s">
        <v>287</v>
      </c>
      <c r="U9" s="116" t="s">
        <v>285</v>
      </c>
      <c r="V9" s="116" t="s">
        <v>285</v>
      </c>
      <c r="W9" s="116" t="s">
        <v>285</v>
      </c>
      <c r="X9" s="116" t="s">
        <v>286</v>
      </c>
      <c r="Y9" s="113">
        <v>2013</v>
      </c>
    </row>
    <row r="10" spans="1:25" s="117" customFormat="1" ht="35.25" customHeight="1">
      <c r="A10" s="113">
        <v>2014</v>
      </c>
      <c r="B10" s="114">
        <f t="shared" si="0"/>
        <v>14</v>
      </c>
      <c r="C10" s="115">
        <f t="shared" si="1"/>
        <v>25</v>
      </c>
      <c r="D10" s="118">
        <f t="shared" si="2"/>
        <v>20.68</v>
      </c>
      <c r="E10" s="115">
        <f t="shared" si="3"/>
        <v>713.6400000000001</v>
      </c>
      <c r="F10" s="115">
        <v>5</v>
      </c>
      <c r="G10" s="115">
        <v>5</v>
      </c>
      <c r="H10" s="118">
        <v>6.37</v>
      </c>
      <c r="I10" s="115">
        <v>453.16</v>
      </c>
      <c r="J10" s="115">
        <v>9</v>
      </c>
      <c r="K10" s="115">
        <v>20</v>
      </c>
      <c r="L10" s="118">
        <v>14.31</v>
      </c>
      <c r="M10" s="115">
        <v>260.48</v>
      </c>
      <c r="N10" s="113">
        <v>2014</v>
      </c>
      <c r="O10" s="113">
        <v>2014</v>
      </c>
      <c r="P10" s="116" t="s">
        <v>286</v>
      </c>
      <c r="Q10" s="116" t="s">
        <v>285</v>
      </c>
      <c r="R10" s="116" t="s">
        <v>286</v>
      </c>
      <c r="S10" s="116" t="s">
        <v>286</v>
      </c>
      <c r="T10" s="116" t="s">
        <v>285</v>
      </c>
      <c r="U10" s="116" t="s">
        <v>286</v>
      </c>
      <c r="V10" s="116" t="s">
        <v>285</v>
      </c>
      <c r="W10" s="116" t="s">
        <v>286</v>
      </c>
      <c r="X10" s="116" t="s">
        <v>286</v>
      </c>
      <c r="Y10" s="113">
        <v>2014</v>
      </c>
    </row>
    <row r="11" spans="1:25" s="117" customFormat="1" ht="35.25" customHeight="1">
      <c r="A11" s="113">
        <v>2015</v>
      </c>
      <c r="B11" s="114">
        <f t="shared" si="0"/>
        <v>23</v>
      </c>
      <c r="C11" s="115">
        <f t="shared" si="1"/>
        <v>38</v>
      </c>
      <c r="D11" s="118">
        <f t="shared" si="2"/>
        <v>23</v>
      </c>
      <c r="E11" s="115">
        <f t="shared" si="3"/>
        <v>743</v>
      </c>
      <c r="F11" s="115">
        <v>5</v>
      </c>
      <c r="G11" s="115">
        <v>5</v>
      </c>
      <c r="H11" s="118">
        <v>6</v>
      </c>
      <c r="I11" s="115">
        <v>391</v>
      </c>
      <c r="J11" s="115">
        <v>18</v>
      </c>
      <c r="K11" s="115">
        <v>33</v>
      </c>
      <c r="L11" s="118">
        <v>17</v>
      </c>
      <c r="M11" s="115">
        <v>352</v>
      </c>
      <c r="N11" s="113">
        <v>2015</v>
      </c>
      <c r="O11" s="113">
        <v>2015</v>
      </c>
      <c r="P11" s="116" t="s">
        <v>285</v>
      </c>
      <c r="Q11" s="116" t="s">
        <v>286</v>
      </c>
      <c r="R11" s="116" t="s">
        <v>286</v>
      </c>
      <c r="S11" s="116" t="s">
        <v>285</v>
      </c>
      <c r="T11" s="116" t="s">
        <v>286</v>
      </c>
      <c r="U11" s="116" t="s">
        <v>285</v>
      </c>
      <c r="V11" s="116" t="s">
        <v>286</v>
      </c>
      <c r="W11" s="116" t="s">
        <v>286</v>
      </c>
      <c r="X11" s="116" t="s">
        <v>286</v>
      </c>
      <c r="Y11" s="113">
        <v>2015</v>
      </c>
    </row>
    <row r="12" spans="1:25" s="117" customFormat="1" ht="35.25" customHeight="1">
      <c r="A12" s="113">
        <v>2016</v>
      </c>
      <c r="B12" s="114">
        <f t="shared" si="0"/>
        <v>28</v>
      </c>
      <c r="C12" s="115">
        <f>SUM(G12,K12)</f>
        <v>43</v>
      </c>
      <c r="D12" s="118">
        <f t="shared" si="2"/>
        <v>29</v>
      </c>
      <c r="E12" s="115">
        <f t="shared" si="3"/>
        <v>928</v>
      </c>
      <c r="F12" s="115">
        <v>7</v>
      </c>
      <c r="G12" s="115">
        <v>7</v>
      </c>
      <c r="H12" s="118">
        <v>8</v>
      </c>
      <c r="I12" s="115">
        <v>624</v>
      </c>
      <c r="J12" s="115">
        <v>21</v>
      </c>
      <c r="K12" s="115">
        <v>36</v>
      </c>
      <c r="L12" s="118">
        <v>21</v>
      </c>
      <c r="M12" s="115">
        <v>304</v>
      </c>
      <c r="N12" s="113">
        <v>2016</v>
      </c>
      <c r="O12" s="113">
        <v>2016</v>
      </c>
      <c r="P12" s="116" t="s">
        <v>285</v>
      </c>
      <c r="Q12" s="116" t="s">
        <v>286</v>
      </c>
      <c r="R12" s="116" t="s">
        <v>286</v>
      </c>
      <c r="S12" s="116" t="s">
        <v>288</v>
      </c>
      <c r="T12" s="116" t="s">
        <v>286</v>
      </c>
      <c r="U12" s="116" t="s">
        <v>286</v>
      </c>
      <c r="V12" s="116" t="s">
        <v>289</v>
      </c>
      <c r="W12" s="116" t="s">
        <v>286</v>
      </c>
      <c r="X12" s="116" t="s">
        <v>286</v>
      </c>
      <c r="Y12" s="113">
        <v>2016</v>
      </c>
    </row>
    <row r="13" spans="1:25" s="117" customFormat="1" ht="35.25" customHeight="1">
      <c r="A13" s="113">
        <v>2017</v>
      </c>
      <c r="B13" s="114">
        <f t="shared" si="0"/>
        <v>25</v>
      </c>
      <c r="C13" s="115">
        <f t="shared" si="1"/>
        <v>38</v>
      </c>
      <c r="D13" s="118">
        <f t="shared" si="2"/>
        <v>30.6</v>
      </c>
      <c r="E13" s="115">
        <f t="shared" si="3"/>
        <v>581.29999999999995</v>
      </c>
      <c r="F13" s="115">
        <v>6</v>
      </c>
      <c r="G13" s="115">
        <v>6</v>
      </c>
      <c r="H13" s="118">
        <v>5.8</v>
      </c>
      <c r="I13" s="115">
        <v>280.5</v>
      </c>
      <c r="J13" s="115">
        <v>19</v>
      </c>
      <c r="K13" s="115">
        <v>32</v>
      </c>
      <c r="L13" s="118">
        <v>24.8</v>
      </c>
      <c r="M13" s="115">
        <v>300.8</v>
      </c>
      <c r="N13" s="113">
        <v>2017</v>
      </c>
      <c r="O13" s="113">
        <v>2017</v>
      </c>
      <c r="P13" s="116" t="s">
        <v>286</v>
      </c>
      <c r="Q13" s="116" t="s">
        <v>285</v>
      </c>
      <c r="R13" s="116" t="s">
        <v>285</v>
      </c>
      <c r="S13" s="116" t="s">
        <v>289</v>
      </c>
      <c r="T13" s="116" t="s">
        <v>286</v>
      </c>
      <c r="U13" s="116" t="s">
        <v>286</v>
      </c>
      <c r="V13" s="116" t="s">
        <v>285</v>
      </c>
      <c r="W13" s="116" t="s">
        <v>289</v>
      </c>
      <c r="X13" s="116" t="s">
        <v>285</v>
      </c>
      <c r="Y13" s="113">
        <v>2017</v>
      </c>
    </row>
    <row r="14" spans="1:25" s="117" customFormat="1" ht="35.25" customHeight="1">
      <c r="A14" s="113">
        <v>2018</v>
      </c>
      <c r="B14" s="115">
        <v>28</v>
      </c>
      <c r="C14" s="115">
        <v>44</v>
      </c>
      <c r="D14" s="118">
        <v>34.299999999999997</v>
      </c>
      <c r="E14" s="115">
        <v>661.5</v>
      </c>
      <c r="F14" s="115">
        <v>5</v>
      </c>
      <c r="G14" s="115">
        <v>5</v>
      </c>
      <c r="H14" s="118">
        <v>5.5</v>
      </c>
      <c r="I14" s="115">
        <v>266.3</v>
      </c>
      <c r="J14" s="115">
        <v>23</v>
      </c>
      <c r="K14" s="115">
        <v>39</v>
      </c>
      <c r="L14" s="118">
        <v>28.8</v>
      </c>
      <c r="M14" s="115">
        <v>395.2</v>
      </c>
      <c r="N14" s="113">
        <v>2018</v>
      </c>
      <c r="O14" s="113">
        <v>2018</v>
      </c>
      <c r="P14" s="116">
        <v>71</v>
      </c>
      <c r="Q14" s="116">
        <v>71</v>
      </c>
      <c r="R14" s="116">
        <v>9429</v>
      </c>
      <c r="S14" s="116">
        <v>0</v>
      </c>
      <c r="T14" s="116">
        <v>0</v>
      </c>
      <c r="U14" s="116">
        <v>0</v>
      </c>
      <c r="V14" s="116">
        <v>71</v>
      </c>
      <c r="W14" s="116">
        <v>71</v>
      </c>
      <c r="X14" s="116">
        <v>9429</v>
      </c>
      <c r="Y14" s="113">
        <v>2018</v>
      </c>
    </row>
    <row r="15" spans="1:25" s="117" customFormat="1" ht="35.25" customHeight="1">
      <c r="A15" s="113">
        <v>2019</v>
      </c>
      <c r="B15" s="115">
        <v>29</v>
      </c>
      <c r="C15" s="115">
        <v>41</v>
      </c>
      <c r="D15" s="118">
        <v>32.6</v>
      </c>
      <c r="E15" s="115">
        <v>706</v>
      </c>
      <c r="F15" s="115">
        <v>5</v>
      </c>
      <c r="G15" s="115">
        <v>5</v>
      </c>
      <c r="H15" s="118">
        <v>5.0999999999999996</v>
      </c>
      <c r="I15" s="115">
        <v>164.2</v>
      </c>
      <c r="J15" s="115">
        <v>24</v>
      </c>
      <c r="K15" s="115">
        <v>36</v>
      </c>
      <c r="L15" s="118">
        <v>27.5</v>
      </c>
      <c r="M15" s="115">
        <v>541.79999999999995</v>
      </c>
      <c r="N15" s="113">
        <v>2019</v>
      </c>
      <c r="O15" s="113">
        <v>2019</v>
      </c>
      <c r="P15" s="116">
        <v>70</v>
      </c>
      <c r="Q15" s="116">
        <v>70</v>
      </c>
      <c r="R15" s="116">
        <v>2410.0300000000002</v>
      </c>
      <c r="S15" s="116">
        <v>0</v>
      </c>
      <c r="T15" s="116">
        <v>0</v>
      </c>
      <c r="U15" s="116">
        <v>0</v>
      </c>
      <c r="V15" s="116">
        <v>70</v>
      </c>
      <c r="W15" s="116">
        <v>70</v>
      </c>
      <c r="X15" s="116">
        <v>2410.0300000000002</v>
      </c>
      <c r="Y15" s="113">
        <v>2019</v>
      </c>
    </row>
    <row r="16" spans="1:25" s="117" customFormat="1" ht="34.5" customHeight="1">
      <c r="A16" s="440">
        <v>2020</v>
      </c>
      <c r="B16" s="441">
        <f t="shared" ref="B16:E17" si="4">F16+J16</f>
        <v>7</v>
      </c>
      <c r="C16" s="442">
        <f t="shared" si="4"/>
        <v>42</v>
      </c>
      <c r="D16" s="443">
        <f t="shared" si="4"/>
        <v>35.1</v>
      </c>
      <c r="E16" s="442">
        <f t="shared" si="4"/>
        <v>748.3</v>
      </c>
      <c r="F16" s="442">
        <v>4</v>
      </c>
      <c r="G16" s="442">
        <v>4</v>
      </c>
      <c r="H16" s="443">
        <v>3.9</v>
      </c>
      <c r="I16" s="442">
        <v>181</v>
      </c>
      <c r="J16" s="442">
        <v>3</v>
      </c>
      <c r="K16" s="442">
        <v>38</v>
      </c>
      <c r="L16" s="443">
        <v>31.2</v>
      </c>
      <c r="M16" s="442">
        <v>567.29999999999995</v>
      </c>
      <c r="N16" s="440">
        <v>2020</v>
      </c>
      <c r="O16" s="444">
        <v>2020</v>
      </c>
      <c r="P16" s="445">
        <v>73</v>
      </c>
      <c r="Q16" s="446">
        <v>73</v>
      </c>
      <c r="R16" s="447">
        <v>3145.74</v>
      </c>
      <c r="S16" s="436">
        <v>0</v>
      </c>
      <c r="T16" s="436">
        <v>0</v>
      </c>
      <c r="U16" s="436">
        <v>0</v>
      </c>
      <c r="V16" s="447">
        <v>73</v>
      </c>
      <c r="W16" s="447">
        <v>73</v>
      </c>
      <c r="X16" s="447">
        <v>3145.74</v>
      </c>
      <c r="Y16" s="440">
        <v>2020</v>
      </c>
    </row>
    <row r="17" spans="1:26" s="435" customFormat="1" ht="34.5" customHeight="1">
      <c r="A17" s="438">
        <v>2021</v>
      </c>
      <c r="B17" s="448">
        <f t="shared" si="4"/>
        <v>31</v>
      </c>
      <c r="C17" s="449">
        <f t="shared" si="4"/>
        <v>43</v>
      </c>
      <c r="D17" s="450">
        <f t="shared" si="4"/>
        <v>35.840000000000003</v>
      </c>
      <c r="E17" s="450">
        <f t="shared" si="4"/>
        <v>627.21</v>
      </c>
      <c r="F17" s="450">
        <v>4</v>
      </c>
      <c r="G17" s="448">
        <v>4</v>
      </c>
      <c r="H17" s="450">
        <v>4.34</v>
      </c>
      <c r="I17" s="450">
        <v>175.26</v>
      </c>
      <c r="J17" s="450">
        <v>27</v>
      </c>
      <c r="K17" s="450">
        <v>39</v>
      </c>
      <c r="L17" s="450">
        <v>31.5</v>
      </c>
      <c r="M17" s="450">
        <v>451.95</v>
      </c>
      <c r="N17" s="439">
        <v>2021</v>
      </c>
      <c r="O17" s="451">
        <v>0</v>
      </c>
      <c r="P17" s="449">
        <f t="shared" ref="P17:R17" si="5">S17+V17</f>
        <v>72</v>
      </c>
      <c r="Q17" s="450">
        <f t="shared" si="5"/>
        <v>72</v>
      </c>
      <c r="R17" s="452">
        <f t="shared" si="5"/>
        <v>2550.7199999999998</v>
      </c>
      <c r="S17" s="449">
        <v>0</v>
      </c>
      <c r="T17" s="449">
        <v>0</v>
      </c>
      <c r="U17" s="449">
        <v>0</v>
      </c>
      <c r="V17" s="449">
        <v>72</v>
      </c>
      <c r="W17" s="449">
        <v>72</v>
      </c>
      <c r="X17" s="450">
        <v>2550.7199999999998</v>
      </c>
      <c r="Y17" s="437">
        <v>2021</v>
      </c>
      <c r="Z17" s="453">
        <v>0</v>
      </c>
    </row>
    <row r="18" spans="1:26" s="119" customFormat="1" ht="14.1" customHeight="1">
      <c r="A18" s="120" t="s">
        <v>184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 t="s">
        <v>185</v>
      </c>
    </row>
    <row r="19" spans="1:26" s="128" customFormat="1" ht="14.1" customHeight="1">
      <c r="A19" s="120" t="s">
        <v>247</v>
      </c>
      <c r="B19" s="123"/>
      <c r="C19" s="124"/>
      <c r="D19" s="123"/>
      <c r="E19" s="123"/>
      <c r="F19" s="125"/>
      <c r="G19" s="126"/>
      <c r="H19" s="122"/>
      <c r="I19" s="122"/>
      <c r="J19" s="127"/>
      <c r="K19" s="120"/>
      <c r="L19" s="120"/>
      <c r="M19" s="120"/>
      <c r="N19" s="120"/>
      <c r="O19" s="120"/>
      <c r="P19" s="120"/>
    </row>
  </sheetData>
  <mergeCells count="8">
    <mergeCell ref="B3:M3"/>
    <mergeCell ref="P3:X3"/>
    <mergeCell ref="B4:E4"/>
    <mergeCell ref="F4:I4"/>
    <mergeCell ref="J4:M4"/>
    <mergeCell ref="P4:R4"/>
    <mergeCell ref="S4:U4"/>
    <mergeCell ref="V4:X4"/>
  </mergeCells>
  <phoneticPr fontId="5" type="noConversion"/>
  <printOptions horizontalCentered="1"/>
  <pageMargins left="1.2204724409448819" right="1.2204724409448819" top="1.0236220472440944" bottom="2.3622047244094491" header="0" footer="0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9"/>
  <sheetViews>
    <sheetView view="pageBreakPreview" workbookViewId="0">
      <pane xSplit="1" ySplit="4" topLeftCell="B5" activePane="bottomRight" state="frozen"/>
      <selection pane="topRight"/>
      <selection pane="bottomLeft"/>
      <selection pane="bottomRight" activeCell="C10" sqref="C10"/>
    </sheetView>
  </sheetViews>
  <sheetFormatPr defaultColWidth="9" defaultRowHeight="15.6"/>
  <cols>
    <col min="1" max="1" width="11.8984375" style="14" customWidth="1"/>
    <col min="2" max="2" width="19.09765625" style="15" customWidth="1"/>
    <col min="3" max="5" width="19.09765625" style="14" customWidth="1"/>
    <col min="6" max="7" width="19.09765625" style="15" customWidth="1"/>
    <col min="8" max="8" width="13.5" style="14" customWidth="1"/>
    <col min="9" max="16384" width="9" style="14"/>
  </cols>
  <sheetData>
    <row r="1" spans="1:8" s="18" customFormat="1" ht="20.100000000000001" customHeight="1">
      <c r="A1" s="16" t="s">
        <v>108</v>
      </c>
      <c r="B1" s="17"/>
      <c r="C1" s="16"/>
      <c r="D1" s="16"/>
      <c r="E1" s="16" t="s">
        <v>109</v>
      </c>
      <c r="F1" s="17"/>
      <c r="G1" s="17"/>
      <c r="H1" s="16"/>
    </row>
    <row r="2" spans="1:8" s="5" customFormat="1" ht="20.100000000000001" customHeight="1" thickBot="1">
      <c r="A2" s="1" t="s">
        <v>80</v>
      </c>
      <c r="B2" s="2"/>
      <c r="C2" s="3"/>
      <c r="D2" s="3"/>
      <c r="E2" s="3"/>
      <c r="F2" s="2"/>
      <c r="G2" s="2"/>
      <c r="H2" s="4" t="s">
        <v>5</v>
      </c>
    </row>
    <row r="3" spans="1:8" s="20" customFormat="1" ht="36" customHeight="1" thickTop="1">
      <c r="A3" s="474" t="s">
        <v>1</v>
      </c>
      <c r="B3" s="55" t="s">
        <v>6</v>
      </c>
      <c r="C3" s="55" t="s">
        <v>7</v>
      </c>
      <c r="D3" s="56" t="s">
        <v>8</v>
      </c>
      <c r="E3" s="55" t="s">
        <v>9</v>
      </c>
      <c r="F3" s="55" t="s">
        <v>10</v>
      </c>
      <c r="G3" s="57" t="s">
        <v>11</v>
      </c>
      <c r="H3" s="476" t="s">
        <v>105</v>
      </c>
    </row>
    <row r="4" spans="1:8" s="20" customFormat="1" ht="36" customHeight="1">
      <c r="A4" s="475"/>
      <c r="B4" s="58" t="s">
        <v>4</v>
      </c>
      <c r="C4" s="58" t="s">
        <v>106</v>
      </c>
      <c r="D4" s="53" t="s">
        <v>12</v>
      </c>
      <c r="E4" s="58" t="s">
        <v>107</v>
      </c>
      <c r="F4" s="58" t="s">
        <v>13</v>
      </c>
      <c r="G4" s="51" t="s">
        <v>14</v>
      </c>
      <c r="H4" s="477"/>
    </row>
    <row r="5" spans="1:8" s="43" customFormat="1" ht="47.85" customHeight="1">
      <c r="A5" s="39">
        <v>2009</v>
      </c>
      <c r="B5" s="71">
        <f t="shared" ref="B5:B12" si="0">SUM(C5:G5)</f>
        <v>231520</v>
      </c>
      <c r="C5" s="71">
        <v>52494</v>
      </c>
      <c r="D5" s="71">
        <v>50243</v>
      </c>
      <c r="E5" s="71">
        <v>40289</v>
      </c>
      <c r="F5" s="71">
        <v>53415</v>
      </c>
      <c r="G5" s="71">
        <v>35079</v>
      </c>
      <c r="H5" s="40">
        <v>2009</v>
      </c>
    </row>
    <row r="6" spans="1:8" s="43" customFormat="1" ht="47.85" customHeight="1">
      <c r="A6" s="39">
        <v>2010</v>
      </c>
      <c r="B6" s="71">
        <f t="shared" si="0"/>
        <v>239068</v>
      </c>
      <c r="C6" s="71">
        <v>50580</v>
      </c>
      <c r="D6" s="71">
        <v>51279</v>
      </c>
      <c r="E6" s="71">
        <v>39299</v>
      </c>
      <c r="F6" s="71">
        <v>56178</v>
      </c>
      <c r="G6" s="71">
        <v>41732</v>
      </c>
      <c r="H6" s="40">
        <v>2010</v>
      </c>
    </row>
    <row r="7" spans="1:8" s="43" customFormat="1" ht="47.85" customHeight="1">
      <c r="A7" s="39">
        <v>2011</v>
      </c>
      <c r="B7" s="71">
        <f t="shared" si="0"/>
        <v>177608</v>
      </c>
      <c r="C7" s="71">
        <v>46408</v>
      </c>
      <c r="D7" s="71">
        <v>7139</v>
      </c>
      <c r="E7" s="71">
        <v>30171</v>
      </c>
      <c r="F7" s="71">
        <v>46877</v>
      </c>
      <c r="G7" s="71">
        <v>47013</v>
      </c>
      <c r="H7" s="40">
        <v>2011</v>
      </c>
    </row>
    <row r="8" spans="1:8" s="43" customFormat="1" ht="47.85" customHeight="1">
      <c r="A8" s="39">
        <v>2012</v>
      </c>
      <c r="B8" s="71">
        <f t="shared" si="0"/>
        <v>259589</v>
      </c>
      <c r="C8" s="71">
        <v>51570</v>
      </c>
      <c r="D8" s="71">
        <v>35656</v>
      </c>
      <c r="E8" s="71">
        <v>36890</v>
      </c>
      <c r="F8" s="71">
        <v>53411</v>
      </c>
      <c r="G8" s="71">
        <v>82062</v>
      </c>
      <c r="H8" s="40">
        <v>2012</v>
      </c>
    </row>
    <row r="9" spans="1:8" s="43" customFormat="1" ht="47.85" customHeight="1">
      <c r="A9" s="39">
        <v>2013</v>
      </c>
      <c r="B9" s="71">
        <f t="shared" si="0"/>
        <v>289467</v>
      </c>
      <c r="C9" s="71">
        <v>48910</v>
      </c>
      <c r="D9" s="71">
        <v>54378</v>
      </c>
      <c r="E9" s="77">
        <v>36055</v>
      </c>
      <c r="F9" s="77">
        <v>63011</v>
      </c>
      <c r="G9" s="77">
        <v>87113</v>
      </c>
      <c r="H9" s="40">
        <v>2013</v>
      </c>
    </row>
    <row r="10" spans="1:8" s="43" customFormat="1" ht="47.85" customHeight="1">
      <c r="A10" s="39">
        <v>2014</v>
      </c>
      <c r="B10" s="71">
        <f t="shared" si="0"/>
        <v>271638</v>
      </c>
      <c r="C10" s="71">
        <v>38826</v>
      </c>
      <c r="D10" s="71">
        <v>46532</v>
      </c>
      <c r="E10" s="77">
        <v>37920</v>
      </c>
      <c r="F10" s="77">
        <v>53505</v>
      </c>
      <c r="G10" s="77">
        <v>94855</v>
      </c>
      <c r="H10" s="40">
        <v>2014</v>
      </c>
    </row>
    <row r="11" spans="1:8" s="43" customFormat="1" ht="47.85" customHeight="1">
      <c r="A11" s="39">
        <v>2015</v>
      </c>
      <c r="B11" s="71">
        <f t="shared" si="0"/>
        <v>241543</v>
      </c>
      <c r="C11" s="71">
        <v>34787</v>
      </c>
      <c r="D11" s="71">
        <v>43113</v>
      </c>
      <c r="E11" s="77">
        <v>35257</v>
      </c>
      <c r="F11" s="77">
        <v>45131</v>
      </c>
      <c r="G11" s="77">
        <v>83255</v>
      </c>
      <c r="H11" s="40">
        <v>2015</v>
      </c>
    </row>
    <row r="12" spans="1:8" s="43" customFormat="1" ht="47.85" customHeight="1">
      <c r="A12" s="39">
        <v>2016</v>
      </c>
      <c r="B12" s="71">
        <f t="shared" si="0"/>
        <v>277355</v>
      </c>
      <c r="C12" s="71">
        <v>46570</v>
      </c>
      <c r="D12" s="71">
        <v>50930</v>
      </c>
      <c r="E12" s="77">
        <v>37929</v>
      </c>
      <c r="F12" s="77">
        <v>47682</v>
      </c>
      <c r="G12" s="77">
        <v>94244</v>
      </c>
      <c r="H12" s="40">
        <v>2016</v>
      </c>
    </row>
    <row r="13" spans="1:8" s="44" customFormat="1" ht="47.85" customHeight="1">
      <c r="A13" s="41">
        <v>2017</v>
      </c>
      <c r="B13" s="75">
        <v>224703</v>
      </c>
      <c r="C13" s="73">
        <v>43545</v>
      </c>
      <c r="D13" s="73">
        <v>47344</v>
      </c>
      <c r="E13" s="78">
        <v>39524</v>
      </c>
      <c r="F13" s="78">
        <v>45259</v>
      </c>
      <c r="G13" s="78">
        <v>49031</v>
      </c>
      <c r="H13" s="42">
        <v>2017</v>
      </c>
    </row>
    <row r="14" spans="1:8" s="12" customFormat="1" ht="15" customHeight="1">
      <c r="A14" s="10" t="s">
        <v>184</v>
      </c>
      <c r="B14" s="21"/>
      <c r="C14" s="10"/>
      <c r="D14" s="10"/>
      <c r="E14" s="10"/>
      <c r="F14" s="21"/>
      <c r="G14" s="21"/>
      <c r="H14" s="11" t="s">
        <v>185</v>
      </c>
    </row>
    <row r="15" spans="1:8" ht="16.5" customHeight="1"/>
    <row r="16" spans="1:8" ht="16.5" customHeight="1"/>
    <row r="17" ht="16.5" customHeight="1"/>
    <row r="18" ht="14.25" customHeight="1"/>
    <row r="19" ht="14.25" customHeight="1"/>
    <row r="20" ht="14.25" customHeight="1"/>
    <row r="21" ht="14.25" customHeight="1"/>
    <row r="22" ht="19.5" customHeight="1"/>
    <row r="23" ht="14.25" customHeight="1"/>
    <row r="24" ht="14.25" customHeight="1"/>
    <row r="25" ht="14.25" customHeight="1"/>
    <row r="26" ht="14.25" customHeight="1"/>
    <row r="27" ht="19.5" customHeight="1"/>
    <row r="28" ht="14.25" customHeight="1"/>
    <row r="29" ht="14.25" customHeight="1"/>
    <row r="30" ht="14.25" customHeight="1"/>
    <row r="31" ht="14.25" customHeight="1"/>
    <row r="32" ht="19.5" customHeight="1"/>
    <row r="33" ht="14.25" customHeight="1"/>
    <row r="34" ht="14.25" customHeight="1"/>
    <row r="35" ht="14.25" customHeight="1"/>
    <row r="36" ht="14.25" customHeight="1"/>
    <row r="37" ht="14.25" customHeight="1"/>
    <row r="38" ht="6" customHeight="1"/>
    <row r="39" ht="15.75" customHeight="1"/>
  </sheetData>
  <mergeCells count="2">
    <mergeCell ref="A3:A4"/>
    <mergeCell ref="H3:H4"/>
  </mergeCells>
  <phoneticPr fontId="3" type="noConversion"/>
  <printOptions horizontalCentered="1" gridLinesSet="0"/>
  <pageMargins left="1.2204724409448819" right="1.2204724409448819" top="1.0236220472440944" bottom="2.3622047244094491" header="0" footer="0"/>
  <pageSetup paperSize="9" scale="79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U23"/>
  <sheetViews>
    <sheetView view="pageBreakPreview" workbookViewId="0">
      <pane xSplit="1" ySplit="7" topLeftCell="B8" activePane="bottomRight" state="frozen"/>
      <selection pane="topRight"/>
      <selection pane="bottomLeft"/>
      <selection pane="bottomRight" activeCell="Q18" sqref="Q18"/>
    </sheetView>
  </sheetViews>
  <sheetFormatPr defaultColWidth="9" defaultRowHeight="19.2"/>
  <cols>
    <col min="1" max="1" width="7.8984375" style="154" customWidth="1"/>
    <col min="2" max="7" width="8.19921875" style="130" customWidth="1"/>
    <col min="8" max="8" width="8.19921875" style="154" customWidth="1"/>
    <col min="9" max="9" width="8.19921875" style="130" customWidth="1"/>
    <col min="10" max="20" width="8.19921875" style="154" customWidth="1"/>
    <col min="21" max="21" width="10.19921875" style="130" customWidth="1"/>
    <col min="22" max="22" width="5.59765625" style="154" customWidth="1"/>
    <col min="23" max="23" width="6" style="154" customWidth="1"/>
    <col min="24" max="16384" width="9" style="154"/>
  </cols>
  <sheetData>
    <row r="1" spans="1:21" s="93" customFormat="1" ht="20.100000000000001" customHeight="1">
      <c r="A1" s="454" t="s">
        <v>301</v>
      </c>
      <c r="B1" s="454"/>
      <c r="C1" s="454"/>
      <c r="D1" s="454"/>
      <c r="E1" s="454"/>
      <c r="F1" s="454"/>
      <c r="G1" s="454"/>
      <c r="H1" s="454"/>
      <c r="I1" s="454"/>
      <c r="J1" s="454"/>
      <c r="K1" s="486" t="s">
        <v>151</v>
      </c>
      <c r="L1" s="486"/>
      <c r="M1" s="486"/>
      <c r="N1" s="486"/>
      <c r="O1" s="486"/>
      <c r="P1" s="486"/>
      <c r="Q1" s="486"/>
      <c r="R1" s="486"/>
      <c r="S1" s="486"/>
      <c r="T1" s="486"/>
      <c r="U1" s="486"/>
    </row>
    <row r="2" spans="1:21" s="133" customFormat="1" ht="20.100000000000001" customHeight="1" thickBot="1">
      <c r="A2" s="155" t="s">
        <v>152</v>
      </c>
      <c r="B2" s="156"/>
      <c r="C2" s="157"/>
      <c r="D2" s="158"/>
      <c r="E2" s="158"/>
      <c r="F2" s="158"/>
      <c r="G2" s="157"/>
      <c r="H2" s="158"/>
      <c r="I2" s="157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9" t="s">
        <v>110</v>
      </c>
    </row>
    <row r="3" spans="1:21" s="102" customFormat="1" ht="24" customHeight="1" thickTop="1">
      <c r="A3" s="160"/>
      <c r="B3" s="489" t="s">
        <v>111</v>
      </c>
      <c r="C3" s="489" t="s">
        <v>112</v>
      </c>
      <c r="D3" s="480" t="s">
        <v>113</v>
      </c>
      <c r="E3" s="484" t="s">
        <v>186</v>
      </c>
      <c r="F3" s="485"/>
      <c r="G3" s="485"/>
      <c r="H3" s="485"/>
      <c r="I3" s="161" t="s">
        <v>117</v>
      </c>
      <c r="J3" s="162" t="s">
        <v>114</v>
      </c>
      <c r="K3" s="163" t="s">
        <v>114</v>
      </c>
      <c r="L3" s="482" t="s">
        <v>192</v>
      </c>
      <c r="M3" s="483"/>
      <c r="N3" s="483"/>
      <c r="O3" s="483"/>
      <c r="P3" s="483"/>
      <c r="Q3" s="483"/>
      <c r="R3" s="483"/>
      <c r="S3" s="164" t="s">
        <v>191</v>
      </c>
      <c r="T3" s="241" t="s">
        <v>305</v>
      </c>
      <c r="U3" s="165"/>
    </row>
    <row r="4" spans="1:21" s="102" customFormat="1" ht="21.9" customHeight="1">
      <c r="A4" s="487" t="s">
        <v>115</v>
      </c>
      <c r="B4" s="490"/>
      <c r="C4" s="490"/>
      <c r="D4" s="481"/>
      <c r="E4" s="166"/>
      <c r="F4" s="167" t="s">
        <v>116</v>
      </c>
      <c r="G4" s="168" t="s">
        <v>118</v>
      </c>
      <c r="H4" s="168" t="s">
        <v>119</v>
      </c>
      <c r="I4" s="169" t="s">
        <v>307</v>
      </c>
      <c r="J4" s="169" t="s">
        <v>120</v>
      </c>
      <c r="K4" s="170" t="s">
        <v>121</v>
      </c>
      <c r="L4" s="170"/>
      <c r="M4" s="171" t="s">
        <v>193</v>
      </c>
      <c r="N4" s="171" t="s">
        <v>194</v>
      </c>
      <c r="O4" s="171" t="s">
        <v>195</v>
      </c>
      <c r="P4" s="172" t="s">
        <v>204</v>
      </c>
      <c r="Q4" s="172" t="s">
        <v>196</v>
      </c>
      <c r="R4" s="173" t="s">
        <v>188</v>
      </c>
      <c r="S4" s="170" t="s">
        <v>309</v>
      </c>
      <c r="T4" s="242" t="s">
        <v>314</v>
      </c>
      <c r="U4" s="488" t="s">
        <v>122</v>
      </c>
    </row>
    <row r="5" spans="1:21" s="102" customFormat="1" ht="23.1" customHeight="1">
      <c r="A5" s="487"/>
      <c r="B5" s="166"/>
      <c r="C5" s="174" t="s">
        <v>123</v>
      </c>
      <c r="D5" s="174" t="s">
        <v>124</v>
      </c>
      <c r="E5" s="166"/>
      <c r="F5" s="174" t="s">
        <v>125</v>
      </c>
      <c r="G5" s="174" t="s">
        <v>124</v>
      </c>
      <c r="H5" s="175" t="s">
        <v>126</v>
      </c>
      <c r="I5" s="166" t="s">
        <v>187</v>
      </c>
      <c r="J5" s="498" t="s">
        <v>127</v>
      </c>
      <c r="K5" s="500" t="s">
        <v>128</v>
      </c>
      <c r="L5" s="170"/>
      <c r="M5" s="169" t="s">
        <v>187</v>
      </c>
      <c r="N5" s="170" t="s">
        <v>197</v>
      </c>
      <c r="O5" s="170" t="s">
        <v>198</v>
      </c>
      <c r="P5" s="169" t="s">
        <v>308</v>
      </c>
      <c r="Q5" s="169" t="s">
        <v>198</v>
      </c>
      <c r="R5" s="102" t="s">
        <v>306</v>
      </c>
      <c r="S5" s="478" t="s">
        <v>190</v>
      </c>
      <c r="T5" s="491"/>
      <c r="U5" s="488"/>
    </row>
    <row r="6" spans="1:21" s="102" customFormat="1" ht="23.1" customHeight="1">
      <c r="B6" s="166"/>
      <c r="C6" s="174" t="s">
        <v>129</v>
      </c>
      <c r="D6" s="174" t="s">
        <v>130</v>
      </c>
      <c r="E6" s="166"/>
      <c r="F6" s="174" t="s">
        <v>131</v>
      </c>
      <c r="G6" s="174" t="s">
        <v>131</v>
      </c>
      <c r="H6" s="176" t="s">
        <v>131</v>
      </c>
      <c r="I6" s="166" t="s">
        <v>132</v>
      </c>
      <c r="J6" s="498"/>
      <c r="K6" s="501"/>
      <c r="L6" s="177"/>
      <c r="M6" s="169" t="s">
        <v>199</v>
      </c>
      <c r="N6" s="503" t="s">
        <v>200</v>
      </c>
      <c r="O6" s="478" t="s">
        <v>201</v>
      </c>
      <c r="P6" s="478" t="s">
        <v>173</v>
      </c>
      <c r="Q6" s="478" t="s">
        <v>202</v>
      </c>
      <c r="R6" s="494" t="s">
        <v>189</v>
      </c>
      <c r="S6" s="496"/>
      <c r="T6" s="492"/>
      <c r="U6" s="178"/>
    </row>
    <row r="7" spans="1:21" s="102" customFormat="1" ht="23.1" customHeight="1">
      <c r="A7" s="179"/>
      <c r="B7" s="180" t="s">
        <v>133</v>
      </c>
      <c r="C7" s="180" t="s">
        <v>134</v>
      </c>
      <c r="D7" s="181" t="s">
        <v>134</v>
      </c>
      <c r="E7" s="182"/>
      <c r="F7" s="181" t="s">
        <v>134</v>
      </c>
      <c r="G7" s="181" t="s">
        <v>134</v>
      </c>
      <c r="H7" s="183" t="s">
        <v>134</v>
      </c>
      <c r="I7" s="180" t="s">
        <v>134</v>
      </c>
      <c r="J7" s="499"/>
      <c r="K7" s="502"/>
      <c r="L7" s="184"/>
      <c r="M7" s="109" t="s">
        <v>203</v>
      </c>
      <c r="N7" s="504"/>
      <c r="O7" s="479"/>
      <c r="P7" s="479"/>
      <c r="Q7" s="479"/>
      <c r="R7" s="495"/>
      <c r="S7" s="497"/>
      <c r="T7" s="493"/>
      <c r="U7" s="179"/>
    </row>
    <row r="8" spans="1:21" s="127" customFormat="1" ht="15.6">
      <c r="A8" s="113">
        <v>2012</v>
      </c>
      <c r="B8" s="185">
        <v>294</v>
      </c>
      <c r="C8" s="186">
        <v>1</v>
      </c>
      <c r="D8" s="187">
        <v>1</v>
      </c>
      <c r="E8" s="186">
        <v>37</v>
      </c>
      <c r="F8" s="187">
        <v>9</v>
      </c>
      <c r="G8" s="186">
        <v>2</v>
      </c>
      <c r="H8" s="187">
        <v>2</v>
      </c>
      <c r="I8" s="186">
        <v>24</v>
      </c>
      <c r="J8" s="188">
        <v>0</v>
      </c>
      <c r="K8" s="187">
        <v>4</v>
      </c>
      <c r="L8" s="187">
        <v>251</v>
      </c>
      <c r="M8" s="187">
        <v>218</v>
      </c>
      <c r="N8" s="188">
        <v>0</v>
      </c>
      <c r="O8" s="187">
        <v>27</v>
      </c>
      <c r="P8" s="187">
        <v>4</v>
      </c>
      <c r="Q8" s="190">
        <v>2</v>
      </c>
      <c r="R8" s="186" t="s">
        <v>175</v>
      </c>
      <c r="S8" s="186" t="s">
        <v>175</v>
      </c>
      <c r="T8" s="186" t="s">
        <v>175</v>
      </c>
      <c r="U8" s="189">
        <v>2012</v>
      </c>
    </row>
    <row r="9" spans="1:21" s="127" customFormat="1" ht="15.6">
      <c r="A9" s="113">
        <v>2013</v>
      </c>
      <c r="B9" s="185">
        <v>314</v>
      </c>
      <c r="C9" s="186">
        <v>1</v>
      </c>
      <c r="D9" s="187">
        <v>1</v>
      </c>
      <c r="E9" s="186">
        <v>37</v>
      </c>
      <c r="F9" s="187">
        <v>9</v>
      </c>
      <c r="G9" s="186">
        <v>2</v>
      </c>
      <c r="H9" s="187">
        <v>2</v>
      </c>
      <c r="I9" s="186">
        <v>24</v>
      </c>
      <c r="J9" s="186">
        <v>1</v>
      </c>
      <c r="K9" s="187">
        <v>4</v>
      </c>
      <c r="L9" s="187">
        <v>270</v>
      </c>
      <c r="M9" s="187">
        <v>232</v>
      </c>
      <c r="N9" s="188">
        <v>0</v>
      </c>
      <c r="O9" s="187">
        <v>27</v>
      </c>
      <c r="P9" s="187">
        <v>9</v>
      </c>
      <c r="Q9" s="190">
        <v>2</v>
      </c>
      <c r="R9" s="186" t="s">
        <v>175</v>
      </c>
      <c r="S9" s="186" t="s">
        <v>175</v>
      </c>
      <c r="T9" s="186" t="s">
        <v>175</v>
      </c>
      <c r="U9" s="189">
        <v>2013</v>
      </c>
    </row>
    <row r="10" spans="1:21" s="127" customFormat="1" ht="15.6">
      <c r="A10" s="113">
        <v>2014</v>
      </c>
      <c r="B10" s="185">
        <f>SUM(C10+D10+E10+I10+J10+K10+L10+S10)</f>
        <v>373</v>
      </c>
      <c r="C10" s="186">
        <v>1</v>
      </c>
      <c r="D10" s="187">
        <v>1</v>
      </c>
      <c r="E10" s="186">
        <v>28</v>
      </c>
      <c r="F10" s="187">
        <v>23</v>
      </c>
      <c r="G10" s="186">
        <v>4</v>
      </c>
      <c r="H10" s="187">
        <v>1</v>
      </c>
      <c r="I10" s="186">
        <v>26</v>
      </c>
      <c r="J10" s="186">
        <v>1</v>
      </c>
      <c r="K10" s="187">
        <v>4</v>
      </c>
      <c r="L10" s="187">
        <v>309</v>
      </c>
      <c r="M10" s="187">
        <v>251</v>
      </c>
      <c r="N10" s="188">
        <v>0</v>
      </c>
      <c r="O10" s="187">
        <v>30</v>
      </c>
      <c r="P10" s="187">
        <v>12</v>
      </c>
      <c r="Q10" s="190">
        <v>5</v>
      </c>
      <c r="R10" s="190">
        <v>11</v>
      </c>
      <c r="S10" s="190">
        <v>3</v>
      </c>
      <c r="T10" s="186" t="s">
        <v>175</v>
      </c>
      <c r="U10" s="189">
        <v>2014</v>
      </c>
    </row>
    <row r="11" spans="1:21" s="127" customFormat="1" ht="15.6">
      <c r="A11" s="113">
        <v>2015</v>
      </c>
      <c r="B11" s="185">
        <f t="shared" ref="B11:B12" si="0">SUM(C11+D11+E11+I11+J11+K11+L11+S11)</f>
        <v>436</v>
      </c>
      <c r="C11" s="186">
        <v>1</v>
      </c>
      <c r="D11" s="187">
        <v>1</v>
      </c>
      <c r="E11" s="186">
        <v>28</v>
      </c>
      <c r="F11" s="187">
        <v>23</v>
      </c>
      <c r="G11" s="186">
        <v>4</v>
      </c>
      <c r="H11" s="187">
        <v>1</v>
      </c>
      <c r="I11" s="186">
        <v>34</v>
      </c>
      <c r="J11" s="186">
        <v>4</v>
      </c>
      <c r="K11" s="187">
        <v>5</v>
      </c>
      <c r="L11" s="187">
        <v>346</v>
      </c>
      <c r="M11" s="187">
        <v>271</v>
      </c>
      <c r="N11" s="186">
        <v>2</v>
      </c>
      <c r="O11" s="187">
        <v>33</v>
      </c>
      <c r="P11" s="187">
        <v>16</v>
      </c>
      <c r="Q11" s="188">
        <v>0</v>
      </c>
      <c r="R11" s="190">
        <v>24</v>
      </c>
      <c r="S11" s="190">
        <v>17</v>
      </c>
      <c r="T11" s="186" t="s">
        <v>175</v>
      </c>
      <c r="U11" s="189">
        <v>2015</v>
      </c>
    </row>
    <row r="12" spans="1:21" s="127" customFormat="1" ht="15.6">
      <c r="A12" s="113">
        <v>2016</v>
      </c>
      <c r="B12" s="185">
        <f t="shared" si="0"/>
        <v>445</v>
      </c>
      <c r="C12" s="186">
        <v>1</v>
      </c>
      <c r="D12" s="187">
        <v>1</v>
      </c>
      <c r="E12" s="186">
        <v>36</v>
      </c>
      <c r="F12" s="187">
        <v>32</v>
      </c>
      <c r="G12" s="186">
        <v>3</v>
      </c>
      <c r="H12" s="187">
        <v>1</v>
      </c>
      <c r="I12" s="186">
        <v>34</v>
      </c>
      <c r="J12" s="186">
        <v>4</v>
      </c>
      <c r="K12" s="187">
        <v>4</v>
      </c>
      <c r="L12" s="187">
        <v>348</v>
      </c>
      <c r="M12" s="187">
        <v>269</v>
      </c>
      <c r="N12" s="186">
        <v>2</v>
      </c>
      <c r="O12" s="187">
        <v>32</v>
      </c>
      <c r="P12" s="187">
        <v>18</v>
      </c>
      <c r="Q12" s="188">
        <v>0</v>
      </c>
      <c r="R12" s="190">
        <v>27</v>
      </c>
      <c r="S12" s="190">
        <v>17</v>
      </c>
      <c r="T12" s="186" t="s">
        <v>175</v>
      </c>
      <c r="U12" s="189">
        <v>2016</v>
      </c>
    </row>
    <row r="13" spans="1:21" s="127" customFormat="1" ht="15.6">
      <c r="A13" s="113">
        <v>2017</v>
      </c>
      <c r="B13" s="185">
        <v>467</v>
      </c>
      <c r="C13" s="186">
        <v>1</v>
      </c>
      <c r="D13" s="187">
        <v>1</v>
      </c>
      <c r="E13" s="186">
        <v>39</v>
      </c>
      <c r="F13" s="187">
        <v>34</v>
      </c>
      <c r="G13" s="186">
        <v>4</v>
      </c>
      <c r="H13" s="187">
        <v>1</v>
      </c>
      <c r="I13" s="186">
        <v>37</v>
      </c>
      <c r="J13" s="186">
        <v>4</v>
      </c>
      <c r="K13" s="187">
        <v>3</v>
      </c>
      <c r="L13" s="187">
        <v>358</v>
      </c>
      <c r="M13" s="187">
        <v>276</v>
      </c>
      <c r="N13" s="186">
        <v>2</v>
      </c>
      <c r="O13" s="187">
        <v>32</v>
      </c>
      <c r="P13" s="187">
        <v>19</v>
      </c>
      <c r="Q13" s="188">
        <v>0</v>
      </c>
      <c r="R13" s="190">
        <v>29</v>
      </c>
      <c r="S13" s="190">
        <v>24</v>
      </c>
      <c r="T13" s="186" t="s">
        <v>175</v>
      </c>
      <c r="U13" s="189">
        <v>2017</v>
      </c>
    </row>
    <row r="14" spans="1:21" s="127" customFormat="1" ht="15.6">
      <c r="A14" s="113">
        <v>2018</v>
      </c>
      <c r="B14" s="185">
        <v>496</v>
      </c>
      <c r="C14" s="186">
        <v>1</v>
      </c>
      <c r="D14" s="187">
        <v>1</v>
      </c>
      <c r="E14" s="186">
        <v>40</v>
      </c>
      <c r="F14" s="187">
        <v>35</v>
      </c>
      <c r="G14" s="186">
        <v>4</v>
      </c>
      <c r="H14" s="187">
        <v>1</v>
      </c>
      <c r="I14" s="186">
        <v>43</v>
      </c>
      <c r="J14" s="186">
        <v>4</v>
      </c>
      <c r="K14" s="187">
        <v>10</v>
      </c>
      <c r="L14" s="187">
        <v>364</v>
      </c>
      <c r="M14" s="187">
        <v>270</v>
      </c>
      <c r="N14" s="186">
        <v>2</v>
      </c>
      <c r="O14" s="187">
        <v>34</v>
      </c>
      <c r="P14" s="187">
        <v>28</v>
      </c>
      <c r="Q14" s="188">
        <v>0</v>
      </c>
      <c r="R14" s="190">
        <v>30</v>
      </c>
      <c r="S14" s="190">
        <v>33</v>
      </c>
      <c r="T14" s="186" t="s">
        <v>175</v>
      </c>
      <c r="U14" s="189">
        <v>2018</v>
      </c>
    </row>
    <row r="15" spans="1:21" s="127" customFormat="1" ht="15.6">
      <c r="A15" s="113">
        <v>2019</v>
      </c>
      <c r="B15" s="185">
        <v>497</v>
      </c>
      <c r="C15" s="186">
        <v>1</v>
      </c>
      <c r="D15" s="187">
        <v>1</v>
      </c>
      <c r="E15" s="186">
        <v>47</v>
      </c>
      <c r="F15" s="187">
        <v>44</v>
      </c>
      <c r="G15" s="186">
        <v>2</v>
      </c>
      <c r="H15" s="187">
        <v>1</v>
      </c>
      <c r="I15" s="186">
        <v>47</v>
      </c>
      <c r="J15" s="186">
        <v>5</v>
      </c>
      <c r="K15" s="187">
        <v>10</v>
      </c>
      <c r="L15" s="187">
        <v>348</v>
      </c>
      <c r="M15" s="187">
        <v>255</v>
      </c>
      <c r="N15" s="186">
        <v>2</v>
      </c>
      <c r="O15" s="187">
        <v>32</v>
      </c>
      <c r="P15" s="187">
        <v>30</v>
      </c>
      <c r="Q15" s="188">
        <v>2</v>
      </c>
      <c r="R15" s="190">
        <v>27</v>
      </c>
      <c r="S15" s="190">
        <v>37</v>
      </c>
      <c r="T15" s="186">
        <v>1</v>
      </c>
      <c r="U15" s="189">
        <v>2019</v>
      </c>
    </row>
    <row r="16" spans="1:21" s="127" customFormat="1" ht="15.6">
      <c r="A16" s="113">
        <v>2020</v>
      </c>
      <c r="B16" s="185">
        <f t="shared" ref="B16:B17" si="1">SUM(C16,D16,E16,I16,J16,K16,L16,S16,T16)</f>
        <v>568</v>
      </c>
      <c r="C16" s="186">
        <v>1</v>
      </c>
      <c r="D16" s="187">
        <v>1</v>
      </c>
      <c r="E16" s="186">
        <f t="shared" ref="E16:E17" si="2">SUM(F16:H16)</f>
        <v>53</v>
      </c>
      <c r="F16" s="187">
        <v>48</v>
      </c>
      <c r="G16" s="186">
        <v>2</v>
      </c>
      <c r="H16" s="187">
        <v>3</v>
      </c>
      <c r="I16" s="186">
        <v>56</v>
      </c>
      <c r="J16" s="186">
        <v>7</v>
      </c>
      <c r="K16" s="187">
        <v>9</v>
      </c>
      <c r="L16" s="187">
        <f t="shared" ref="L16:L17" si="3">SUM(M16:R16)</f>
        <v>367</v>
      </c>
      <c r="M16" s="187">
        <v>264</v>
      </c>
      <c r="N16" s="186">
        <v>3</v>
      </c>
      <c r="O16" s="187">
        <v>32</v>
      </c>
      <c r="P16" s="187">
        <v>39</v>
      </c>
      <c r="Q16" s="200">
        <v>0</v>
      </c>
      <c r="R16" s="387">
        <v>29</v>
      </c>
      <c r="S16" s="387">
        <v>60</v>
      </c>
      <c r="T16" s="387">
        <v>14</v>
      </c>
      <c r="U16" s="189">
        <v>2020</v>
      </c>
    </row>
    <row r="17" spans="1:21" s="243" customFormat="1" ht="15.6">
      <c r="A17" s="385">
        <v>2021</v>
      </c>
      <c r="B17" s="388">
        <f t="shared" si="1"/>
        <v>617</v>
      </c>
      <c r="C17" s="388">
        <v>1</v>
      </c>
      <c r="D17" s="388">
        <v>2</v>
      </c>
      <c r="E17" s="388">
        <f t="shared" si="2"/>
        <v>62</v>
      </c>
      <c r="F17" s="388">
        <v>55</v>
      </c>
      <c r="G17" s="388">
        <v>3</v>
      </c>
      <c r="H17" s="388">
        <v>4</v>
      </c>
      <c r="I17" s="388">
        <v>56</v>
      </c>
      <c r="J17" s="388">
        <v>6</v>
      </c>
      <c r="K17" s="388">
        <v>9</v>
      </c>
      <c r="L17" s="388">
        <f t="shared" si="3"/>
        <v>401</v>
      </c>
      <c r="M17" s="388">
        <v>289</v>
      </c>
      <c r="N17" s="388">
        <v>4</v>
      </c>
      <c r="O17" s="388">
        <v>33</v>
      </c>
      <c r="P17" s="388">
        <v>44</v>
      </c>
      <c r="Q17" s="389">
        <v>0</v>
      </c>
      <c r="R17" s="388">
        <v>31</v>
      </c>
      <c r="S17" s="388">
        <v>66</v>
      </c>
      <c r="T17" s="388">
        <v>14</v>
      </c>
      <c r="U17" s="386">
        <v>2021</v>
      </c>
    </row>
    <row r="18" spans="1:21" s="192" customFormat="1" ht="12.75" customHeight="1">
      <c r="A18" s="120" t="s">
        <v>249</v>
      </c>
      <c r="B18" s="191"/>
      <c r="C18" s="191"/>
      <c r="G18" s="191"/>
      <c r="I18" s="191"/>
      <c r="U18" s="122" t="s">
        <v>250</v>
      </c>
    </row>
    <row r="19" spans="1:21" s="246" customFormat="1" ht="13.5" customHeight="1">
      <c r="A19" s="246" t="s">
        <v>243</v>
      </c>
      <c r="B19" s="247"/>
      <c r="C19" s="247"/>
      <c r="G19" s="247"/>
      <c r="U19" s="248"/>
    </row>
    <row r="20" spans="1:21" s="246" customFormat="1" ht="13.5" customHeight="1">
      <c r="A20" s="246" t="s">
        <v>310</v>
      </c>
      <c r="B20" s="247"/>
      <c r="C20" s="247"/>
      <c r="G20" s="247"/>
      <c r="U20" s="248"/>
    </row>
    <row r="21" spans="1:21" s="246" customFormat="1" ht="13.5" customHeight="1">
      <c r="A21" s="246" t="s">
        <v>311</v>
      </c>
      <c r="B21" s="247"/>
      <c r="C21" s="247"/>
      <c r="G21" s="247"/>
      <c r="U21" s="248"/>
    </row>
    <row r="22" spans="1:21" s="246" customFormat="1" ht="13.5" customHeight="1">
      <c r="A22" s="246" t="s">
        <v>312</v>
      </c>
      <c r="B22" s="247"/>
      <c r="C22" s="247"/>
      <c r="G22" s="247"/>
      <c r="U22" s="248"/>
    </row>
    <row r="23" spans="1:21" s="246" customFormat="1" ht="13.5" customHeight="1">
      <c r="A23" s="249" t="s">
        <v>313</v>
      </c>
      <c r="B23" s="250"/>
      <c r="C23" s="250"/>
      <c r="D23" s="249"/>
      <c r="E23" s="249"/>
      <c r="F23" s="249"/>
      <c r="G23" s="250"/>
      <c r="U23" s="248"/>
    </row>
  </sheetData>
  <mergeCells count="18">
    <mergeCell ref="N6:N7"/>
    <mergeCell ref="O6:O7"/>
    <mergeCell ref="P6:P7"/>
    <mergeCell ref="D3:D4"/>
    <mergeCell ref="L3:R3"/>
    <mergeCell ref="E3:H3"/>
    <mergeCell ref="A1:J1"/>
    <mergeCell ref="K1:U1"/>
    <mergeCell ref="A4:A5"/>
    <mergeCell ref="U4:U5"/>
    <mergeCell ref="B3:B4"/>
    <mergeCell ref="C3:C4"/>
    <mergeCell ref="T5:T7"/>
    <mergeCell ref="R6:R7"/>
    <mergeCell ref="S5:S7"/>
    <mergeCell ref="Q6:Q7"/>
    <mergeCell ref="J5:J7"/>
    <mergeCell ref="K5:K7"/>
  </mergeCells>
  <phoneticPr fontId="19" type="noConversion"/>
  <printOptions horizontalCentered="1"/>
  <pageMargins left="1.2204724409448819" right="1.2204724409448819" top="1.0236220472440944" bottom="2.3622047244094491" header="0" footer="0"/>
  <pageSetup paperSize="9" scale="82" pageOrder="overThenDown" orientation="portrait" r:id="rId1"/>
  <headerFooter alignWithMargins="0"/>
  <colBreaks count="1" manualBreakCount="1">
    <brk id="10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3"/>
  <sheetViews>
    <sheetView view="pageBreakPreview" zoomScaleSheetLayoutView="85" workbookViewId="0">
      <pane xSplit="1" ySplit="6" topLeftCell="B7" activePane="bottomRight" state="frozen"/>
      <selection activeCell="A16" sqref="A16:XFD16"/>
      <selection pane="topRight" activeCell="A16" sqref="A16:XFD16"/>
      <selection pane="bottomLeft" activeCell="A16" sqref="A16:XFD16"/>
      <selection pane="bottomRight" activeCell="A16" sqref="A16:XFD16"/>
    </sheetView>
  </sheetViews>
  <sheetFormatPr defaultColWidth="9" defaultRowHeight="15.6"/>
  <cols>
    <col min="1" max="1" width="11.5" style="14" customWidth="1"/>
    <col min="2" max="3" width="14" style="52" customWidth="1"/>
    <col min="4" max="9" width="14" style="14" customWidth="1"/>
    <col min="10" max="10" width="13" style="52" customWidth="1"/>
    <col min="11" max="16384" width="9" style="14"/>
  </cols>
  <sheetData>
    <row r="1" spans="1:10" s="18" customFormat="1" ht="20.100000000000001" customHeight="1">
      <c r="A1" s="16" t="s">
        <v>135</v>
      </c>
      <c r="B1" s="17"/>
      <c r="C1" s="17"/>
      <c r="D1" s="16"/>
      <c r="E1" s="16"/>
      <c r="F1" s="16" t="s">
        <v>136</v>
      </c>
      <c r="G1" s="16"/>
      <c r="H1" s="16"/>
      <c r="I1" s="16"/>
      <c r="J1" s="17"/>
    </row>
    <row r="2" spans="1:10" s="5" customFormat="1" ht="20.100000000000001" customHeight="1" thickBot="1">
      <c r="A2" s="1" t="s">
        <v>153</v>
      </c>
      <c r="B2" s="2"/>
      <c r="C2" s="2"/>
      <c r="D2" s="3"/>
      <c r="E2" s="3"/>
      <c r="F2" s="22"/>
      <c r="G2" s="3"/>
      <c r="H2" s="3"/>
      <c r="I2" s="3"/>
      <c r="J2" s="23" t="s">
        <v>15</v>
      </c>
    </row>
    <row r="3" spans="1:10" s="7" customFormat="1" ht="20.25" customHeight="1" thickTop="1">
      <c r="A3" s="474" t="s">
        <v>81</v>
      </c>
      <c r="B3" s="509" t="s">
        <v>16</v>
      </c>
      <c r="C3" s="506" t="s">
        <v>17</v>
      </c>
      <c r="D3" s="512"/>
      <c r="E3" s="512"/>
      <c r="F3" s="513" t="s">
        <v>18</v>
      </c>
      <c r="G3" s="513"/>
      <c r="H3" s="514"/>
      <c r="I3" s="515" t="s">
        <v>19</v>
      </c>
      <c r="J3" s="506" t="s">
        <v>82</v>
      </c>
    </row>
    <row r="4" spans="1:10" s="7" customFormat="1" ht="20.25" customHeight="1">
      <c r="A4" s="505"/>
      <c r="B4" s="510"/>
      <c r="C4" s="510" t="s">
        <v>83</v>
      </c>
      <c r="D4" s="63" t="s">
        <v>20</v>
      </c>
      <c r="E4" s="60" t="s">
        <v>21</v>
      </c>
      <c r="F4" s="516" t="s">
        <v>253</v>
      </c>
      <c r="G4" s="50" t="s">
        <v>22</v>
      </c>
      <c r="H4" s="50" t="s">
        <v>150</v>
      </c>
      <c r="I4" s="516"/>
      <c r="J4" s="507"/>
    </row>
    <row r="5" spans="1:10" s="7" customFormat="1" ht="20.25" customHeight="1">
      <c r="A5" s="505"/>
      <c r="B5" s="510" t="s">
        <v>4</v>
      </c>
      <c r="C5" s="510"/>
      <c r="D5" s="59" t="s">
        <v>84</v>
      </c>
      <c r="E5" s="61" t="s">
        <v>85</v>
      </c>
      <c r="F5" s="516"/>
      <c r="G5" s="516" t="s">
        <v>254</v>
      </c>
      <c r="H5" s="510" t="s">
        <v>255</v>
      </c>
      <c r="I5" s="510" t="s">
        <v>256</v>
      </c>
      <c r="J5" s="507"/>
    </row>
    <row r="6" spans="1:10" s="7" customFormat="1" ht="20.25" customHeight="1">
      <c r="A6" s="475"/>
      <c r="B6" s="511"/>
      <c r="C6" s="58" t="s">
        <v>23</v>
      </c>
      <c r="D6" s="58" t="s">
        <v>86</v>
      </c>
      <c r="E6" s="62" t="s">
        <v>87</v>
      </c>
      <c r="F6" s="517"/>
      <c r="G6" s="517"/>
      <c r="H6" s="511"/>
      <c r="I6" s="511"/>
      <c r="J6" s="508"/>
    </row>
    <row r="7" spans="1:10" s="45" customFormat="1" ht="24.75" customHeight="1">
      <c r="A7" s="47">
        <v>2009</v>
      </c>
      <c r="B7" s="81">
        <f t="shared" ref="B7:B14" si="0">SUM(C7+F7+I7)</f>
        <v>16672</v>
      </c>
      <c r="C7" s="81">
        <v>3070</v>
      </c>
      <c r="D7" s="82">
        <v>1669</v>
      </c>
      <c r="E7" s="82">
        <v>1401</v>
      </c>
      <c r="F7" s="82">
        <v>144</v>
      </c>
      <c r="G7" s="82">
        <v>12</v>
      </c>
      <c r="H7" s="82">
        <v>132</v>
      </c>
      <c r="I7" s="82">
        <v>13458</v>
      </c>
      <c r="J7" s="49">
        <v>2009</v>
      </c>
    </row>
    <row r="8" spans="1:10" s="45" customFormat="1" ht="24.75" customHeight="1">
      <c r="A8" s="47">
        <v>2010</v>
      </c>
      <c r="B8" s="81">
        <f t="shared" si="0"/>
        <v>16630</v>
      </c>
      <c r="C8" s="81">
        <v>3069</v>
      </c>
      <c r="D8" s="82">
        <v>1668</v>
      </c>
      <c r="E8" s="82">
        <v>1401</v>
      </c>
      <c r="F8" s="82">
        <v>144</v>
      </c>
      <c r="G8" s="82">
        <v>12</v>
      </c>
      <c r="H8" s="82">
        <v>132</v>
      </c>
      <c r="I8" s="82">
        <v>13417</v>
      </c>
      <c r="J8" s="49">
        <v>2010</v>
      </c>
    </row>
    <row r="9" spans="1:10" s="45" customFormat="1" ht="24.75" customHeight="1">
      <c r="A9" s="47">
        <v>2011</v>
      </c>
      <c r="B9" s="81">
        <f t="shared" si="0"/>
        <v>16630</v>
      </c>
      <c r="C9" s="81">
        <v>3069</v>
      </c>
      <c r="D9" s="82">
        <v>1668</v>
      </c>
      <c r="E9" s="82">
        <v>1401</v>
      </c>
      <c r="F9" s="82">
        <v>144</v>
      </c>
      <c r="G9" s="82">
        <v>12</v>
      </c>
      <c r="H9" s="82">
        <v>132</v>
      </c>
      <c r="I9" s="82">
        <v>13417</v>
      </c>
      <c r="J9" s="49">
        <v>2011</v>
      </c>
    </row>
    <row r="10" spans="1:10" s="45" customFormat="1" ht="24.75" customHeight="1">
      <c r="A10" s="47">
        <v>2012</v>
      </c>
      <c r="B10" s="81">
        <f t="shared" si="0"/>
        <v>16568</v>
      </c>
      <c r="C10" s="81">
        <v>3066</v>
      </c>
      <c r="D10" s="82">
        <v>1667</v>
      </c>
      <c r="E10" s="82">
        <v>1399</v>
      </c>
      <c r="F10" s="82">
        <v>144</v>
      </c>
      <c r="G10" s="82">
        <v>12</v>
      </c>
      <c r="H10" s="82">
        <v>132</v>
      </c>
      <c r="I10" s="82">
        <v>13358</v>
      </c>
      <c r="J10" s="49">
        <v>2012</v>
      </c>
    </row>
    <row r="11" spans="1:10" s="45" customFormat="1" ht="24.75" customHeight="1">
      <c r="A11" s="47">
        <v>2013</v>
      </c>
      <c r="B11" s="81">
        <f t="shared" si="0"/>
        <v>16630</v>
      </c>
      <c r="C11" s="81">
        <v>3069</v>
      </c>
      <c r="D11" s="82">
        <v>1668</v>
      </c>
      <c r="E11" s="82">
        <v>1401</v>
      </c>
      <c r="F11" s="82">
        <v>144</v>
      </c>
      <c r="G11" s="82">
        <v>12</v>
      </c>
      <c r="H11" s="82">
        <v>132</v>
      </c>
      <c r="I11" s="82">
        <v>13417</v>
      </c>
      <c r="J11" s="49">
        <v>2013</v>
      </c>
    </row>
    <row r="12" spans="1:10" s="45" customFormat="1" ht="24.75" customHeight="1">
      <c r="A12" s="47">
        <v>2014</v>
      </c>
      <c r="B12" s="81">
        <f t="shared" si="0"/>
        <v>16630</v>
      </c>
      <c r="C12" s="81">
        <v>3069</v>
      </c>
      <c r="D12" s="82">
        <v>1668</v>
      </c>
      <c r="E12" s="82">
        <v>1401</v>
      </c>
      <c r="F12" s="82">
        <v>144</v>
      </c>
      <c r="G12" s="82">
        <v>12</v>
      </c>
      <c r="H12" s="82">
        <v>132</v>
      </c>
      <c r="I12" s="82">
        <v>13417</v>
      </c>
      <c r="J12" s="49">
        <v>2014</v>
      </c>
    </row>
    <row r="13" spans="1:10" s="45" customFormat="1" ht="24.75" customHeight="1">
      <c r="A13" s="47">
        <v>2015</v>
      </c>
      <c r="B13" s="81">
        <f t="shared" si="0"/>
        <v>16327</v>
      </c>
      <c r="C13" s="81">
        <v>3546</v>
      </c>
      <c r="D13" s="82">
        <v>1851</v>
      </c>
      <c r="E13" s="82">
        <v>1695</v>
      </c>
      <c r="F13" s="82">
        <v>134</v>
      </c>
      <c r="G13" s="82">
        <v>4</v>
      </c>
      <c r="H13" s="82">
        <v>130</v>
      </c>
      <c r="I13" s="82">
        <v>12647</v>
      </c>
      <c r="J13" s="49">
        <v>2015</v>
      </c>
    </row>
    <row r="14" spans="1:10" s="45" customFormat="1" ht="24.75" customHeight="1">
      <c r="A14" s="47">
        <v>2016</v>
      </c>
      <c r="B14" s="81">
        <f t="shared" si="0"/>
        <v>16327</v>
      </c>
      <c r="C14" s="81">
        <v>3546</v>
      </c>
      <c r="D14" s="82">
        <v>1851</v>
      </c>
      <c r="E14" s="82">
        <v>1695</v>
      </c>
      <c r="F14" s="82">
        <v>134</v>
      </c>
      <c r="G14" s="82">
        <v>4</v>
      </c>
      <c r="H14" s="82">
        <v>130</v>
      </c>
      <c r="I14" s="82">
        <v>12647</v>
      </c>
      <c r="J14" s="49">
        <v>2016</v>
      </c>
    </row>
    <row r="15" spans="1:10" s="45" customFormat="1" ht="24.75" customHeight="1">
      <c r="A15" s="47"/>
      <c r="B15" s="81"/>
      <c r="C15" s="81"/>
      <c r="D15" s="82"/>
      <c r="E15" s="82"/>
      <c r="F15" s="82"/>
      <c r="G15" s="82"/>
      <c r="H15" s="82"/>
      <c r="I15" s="82"/>
      <c r="J15" s="49"/>
    </row>
    <row r="16" spans="1:10" s="46" customFormat="1" ht="24.75" customHeight="1">
      <c r="A16" s="48">
        <v>2017</v>
      </c>
      <c r="B16" s="83">
        <v>16327</v>
      </c>
      <c r="C16" s="83">
        <v>3546</v>
      </c>
      <c r="D16" s="84">
        <v>1851</v>
      </c>
      <c r="E16" s="84">
        <v>1695</v>
      </c>
      <c r="F16" s="84">
        <v>134</v>
      </c>
      <c r="G16" s="84">
        <v>4</v>
      </c>
      <c r="H16" s="84">
        <v>130</v>
      </c>
      <c r="I16" s="84">
        <v>12647</v>
      </c>
      <c r="J16" s="68">
        <v>2017</v>
      </c>
    </row>
    <row r="17" spans="1:10" s="12" customFormat="1" ht="15" customHeight="1">
      <c r="A17" s="10" t="s">
        <v>249</v>
      </c>
      <c r="B17" s="21"/>
      <c r="C17" s="21"/>
      <c r="D17" s="24"/>
      <c r="E17" s="10"/>
      <c r="F17" s="10"/>
      <c r="G17" s="10"/>
      <c r="H17" s="10"/>
      <c r="I17" s="10"/>
      <c r="J17" s="11" t="s">
        <v>250</v>
      </c>
    </row>
    <row r="18" spans="1:10" ht="37.5" customHeight="1">
      <c r="D18" s="25"/>
    </row>
    <row r="19" spans="1:10" ht="16.5" customHeight="1">
      <c r="D19" s="25"/>
    </row>
    <row r="20" spans="1:10" ht="16.5" customHeight="1">
      <c r="D20" s="25"/>
    </row>
    <row r="21" spans="1:10" ht="16.5" customHeight="1">
      <c r="D21" s="25"/>
    </row>
    <row r="22" spans="1:10" ht="16.5" customHeight="1">
      <c r="D22" s="25"/>
    </row>
    <row r="23" spans="1:10" ht="16.5" customHeight="1">
      <c r="D23" s="25"/>
    </row>
    <row r="24" spans="1:10" ht="16.5" customHeight="1">
      <c r="D24" s="25"/>
    </row>
    <row r="25" spans="1:10" ht="16.5" customHeight="1">
      <c r="D25" s="25"/>
    </row>
    <row r="26" spans="1:10" ht="14.4" customHeight="1">
      <c r="D26" s="25"/>
    </row>
    <row r="27" spans="1:10" ht="14.4" customHeight="1">
      <c r="D27" s="25"/>
    </row>
    <row r="28" spans="1:10" ht="14.4" customHeight="1">
      <c r="D28" s="25"/>
    </row>
    <row r="29" spans="1:10" ht="14.4" customHeight="1">
      <c r="D29" s="25"/>
    </row>
    <row r="30" spans="1:10" ht="18.75" customHeight="1">
      <c r="D30" s="25"/>
    </row>
    <row r="31" spans="1:10" ht="14.4" customHeight="1">
      <c r="D31" s="25"/>
    </row>
    <row r="32" spans="1:10" ht="14.4" customHeight="1">
      <c r="B32" s="14"/>
      <c r="C32" s="14"/>
      <c r="D32" s="25"/>
      <c r="J32" s="14"/>
    </row>
    <row r="33" spans="2:10" ht="14.4" customHeight="1">
      <c r="B33" s="14"/>
      <c r="C33" s="14"/>
      <c r="J33" s="14"/>
    </row>
    <row r="34" spans="2:10" ht="14.4" customHeight="1">
      <c r="B34" s="14"/>
      <c r="C34" s="14"/>
      <c r="J34" s="14"/>
    </row>
    <row r="35" spans="2:10" ht="18.75" customHeight="1">
      <c r="B35" s="14"/>
      <c r="C35" s="14"/>
      <c r="J35" s="14"/>
    </row>
    <row r="36" spans="2:10" ht="14.4" customHeight="1">
      <c r="B36" s="14"/>
      <c r="C36" s="14"/>
      <c r="J36" s="14"/>
    </row>
    <row r="37" spans="2:10" ht="14.4" customHeight="1">
      <c r="B37" s="14"/>
      <c r="C37" s="14"/>
      <c r="J37" s="14"/>
    </row>
    <row r="38" spans="2:10" ht="14.4" customHeight="1">
      <c r="B38" s="14"/>
      <c r="C38" s="14"/>
      <c r="J38" s="14"/>
    </row>
    <row r="39" spans="2:10" ht="14.4" customHeight="1">
      <c r="B39" s="14"/>
      <c r="C39" s="14"/>
      <c r="J39" s="14"/>
    </row>
    <row r="40" spans="2:10" ht="14.4" customHeight="1">
      <c r="B40" s="14"/>
      <c r="C40" s="14"/>
      <c r="J40" s="14"/>
    </row>
    <row r="41" spans="2:10" ht="5.25" customHeight="1">
      <c r="B41" s="14"/>
      <c r="C41" s="14"/>
      <c r="J41" s="14"/>
    </row>
    <row r="42" spans="2:10" ht="15.75" customHeight="1">
      <c r="B42" s="14"/>
      <c r="C42" s="14"/>
      <c r="J42" s="14"/>
    </row>
    <row r="43" spans="2:10" ht="15.75" customHeight="1">
      <c r="B43" s="14"/>
      <c r="C43" s="14"/>
      <c r="J43" s="14"/>
    </row>
  </sheetData>
  <mergeCells count="12">
    <mergeCell ref="A3:A6"/>
    <mergeCell ref="J3:J6"/>
    <mergeCell ref="B3:B4"/>
    <mergeCell ref="B5:B6"/>
    <mergeCell ref="C3:E3"/>
    <mergeCell ref="F3:H3"/>
    <mergeCell ref="I3:I4"/>
    <mergeCell ref="G5:G6"/>
    <mergeCell ref="H5:H6"/>
    <mergeCell ref="F4:F6"/>
    <mergeCell ref="I5:I6"/>
    <mergeCell ref="C4:C5"/>
  </mergeCells>
  <phoneticPr fontId="5" type="noConversion"/>
  <printOptions horizontalCentered="1" gridLinesSet="0"/>
  <pageMargins left="1.2204724409448819" right="1.2204724409448819" top="1.0236220472440944" bottom="2.3622047244094491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4"/>
  <sheetViews>
    <sheetView view="pageBreakPreview" workbookViewId="0">
      <pane xSplit="1" ySplit="5" topLeftCell="F6" activePane="bottomRight" state="frozen"/>
      <selection activeCell="A16" sqref="A16:XFD16"/>
      <selection pane="topRight" activeCell="A16" sqref="A16:XFD16"/>
      <selection pane="bottomLeft" activeCell="A16" sqref="A16:XFD16"/>
      <selection pane="bottomRight" activeCell="A16" sqref="A16:XFD16"/>
    </sheetView>
  </sheetViews>
  <sheetFormatPr defaultColWidth="9" defaultRowHeight="15.6"/>
  <cols>
    <col min="1" max="1" width="10.3984375" style="14" customWidth="1"/>
    <col min="2" max="3" width="10.69921875" style="15" customWidth="1"/>
    <col min="4" max="9" width="10.69921875" style="14" customWidth="1"/>
    <col min="10" max="10" width="10.69921875" style="15" customWidth="1"/>
    <col min="11" max="12" width="10.69921875" style="14" customWidth="1"/>
    <col min="13" max="13" width="11.69921875" style="15" customWidth="1"/>
    <col min="14" max="16384" width="9" style="14"/>
  </cols>
  <sheetData>
    <row r="1" spans="1:13" s="18" customFormat="1" ht="20.100000000000001" customHeight="1">
      <c r="A1" s="16" t="s">
        <v>140</v>
      </c>
      <c r="B1" s="17"/>
      <c r="C1" s="17"/>
      <c r="D1" s="16"/>
      <c r="E1" s="16"/>
      <c r="F1" s="16"/>
      <c r="G1" s="16"/>
      <c r="H1" s="16" t="s">
        <v>141</v>
      </c>
      <c r="I1" s="16"/>
      <c r="J1" s="17"/>
      <c r="K1" s="16"/>
      <c r="L1" s="16"/>
      <c r="M1" s="17"/>
    </row>
    <row r="2" spans="1:13" s="5" customFormat="1" ht="20.100000000000001" customHeight="1" thickBot="1">
      <c r="A2" s="1" t="s">
        <v>88</v>
      </c>
      <c r="B2" s="2"/>
      <c r="C2" s="2"/>
      <c r="D2" s="3"/>
      <c r="E2" s="3"/>
      <c r="F2" s="3"/>
      <c r="G2" s="3"/>
      <c r="H2" s="3"/>
      <c r="I2" s="3"/>
      <c r="J2" s="2"/>
      <c r="K2" s="3"/>
      <c r="L2" s="3"/>
      <c r="M2" s="23" t="s">
        <v>15</v>
      </c>
    </row>
    <row r="3" spans="1:13" s="7" customFormat="1" ht="27" customHeight="1" thickTop="1">
      <c r="A3" s="8"/>
      <c r="B3" s="509" t="s">
        <v>154</v>
      </c>
      <c r="C3" s="506" t="s">
        <v>258</v>
      </c>
      <c r="D3" s="518"/>
      <c r="E3" s="518"/>
      <c r="F3" s="518"/>
      <c r="G3" s="518"/>
      <c r="H3" s="513" t="s">
        <v>257</v>
      </c>
      <c r="I3" s="513"/>
      <c r="J3" s="513"/>
      <c r="K3" s="513"/>
      <c r="L3" s="514"/>
      <c r="M3" s="70"/>
    </row>
    <row r="4" spans="1:13" s="7" customFormat="1" ht="27" customHeight="1">
      <c r="A4" s="26" t="s">
        <v>24</v>
      </c>
      <c r="B4" s="510"/>
      <c r="C4" s="86"/>
      <c r="D4" s="63" t="s">
        <v>25</v>
      </c>
      <c r="E4" s="63" t="s">
        <v>26</v>
      </c>
      <c r="F4" s="50" t="s">
        <v>89</v>
      </c>
      <c r="G4" s="54" t="s">
        <v>90</v>
      </c>
      <c r="H4" s="6"/>
      <c r="I4" s="63" t="s">
        <v>27</v>
      </c>
      <c r="J4" s="63" t="s">
        <v>91</v>
      </c>
      <c r="K4" s="50" t="s">
        <v>92</v>
      </c>
      <c r="L4" s="50" t="s">
        <v>93</v>
      </c>
      <c r="M4" s="8" t="s">
        <v>28</v>
      </c>
    </row>
    <row r="5" spans="1:13" s="31" customFormat="1" ht="27" customHeight="1">
      <c r="A5" s="27"/>
      <c r="B5" s="28" t="s">
        <v>4</v>
      </c>
      <c r="C5" s="87"/>
      <c r="D5" s="64" t="s">
        <v>29</v>
      </c>
      <c r="E5" s="65" t="s">
        <v>30</v>
      </c>
      <c r="F5" s="66" t="s">
        <v>31</v>
      </c>
      <c r="G5" s="67" t="s">
        <v>137</v>
      </c>
      <c r="H5" s="29"/>
      <c r="I5" s="64" t="s">
        <v>138</v>
      </c>
      <c r="J5" s="64" t="s">
        <v>32</v>
      </c>
      <c r="K5" s="66" t="s">
        <v>33</v>
      </c>
      <c r="L5" s="66" t="s">
        <v>139</v>
      </c>
      <c r="M5" s="30"/>
    </row>
    <row r="6" spans="1:13" s="45" customFormat="1" ht="30.75" customHeight="1">
      <c r="A6" s="47">
        <v>2007</v>
      </c>
      <c r="B6" s="71">
        <f>SUM(C6+H6)</f>
        <v>16733</v>
      </c>
      <c r="C6" s="72">
        <v>15424</v>
      </c>
      <c r="D6" s="72">
        <v>3169</v>
      </c>
      <c r="E6" s="72">
        <v>4811</v>
      </c>
      <c r="F6" s="72">
        <v>7444</v>
      </c>
      <c r="G6" s="36">
        <v>0</v>
      </c>
      <c r="H6" s="72">
        <v>1309</v>
      </c>
      <c r="I6" s="72">
        <v>379</v>
      </c>
      <c r="J6" s="36">
        <v>0</v>
      </c>
      <c r="K6" s="36">
        <v>0</v>
      </c>
      <c r="L6" s="72">
        <v>930</v>
      </c>
      <c r="M6" s="49">
        <v>2007</v>
      </c>
    </row>
    <row r="7" spans="1:13" s="45" customFormat="1" ht="30.75" customHeight="1">
      <c r="A7" s="47">
        <v>2008</v>
      </c>
      <c r="B7" s="71">
        <f t="shared" ref="B7:B15" si="0">SUM(C7+H7)</f>
        <v>16700</v>
      </c>
      <c r="C7" s="72">
        <v>15414</v>
      </c>
      <c r="D7" s="72">
        <v>3207</v>
      </c>
      <c r="E7" s="72">
        <v>4771</v>
      </c>
      <c r="F7" s="72">
        <v>7436</v>
      </c>
      <c r="G7" s="36">
        <v>0</v>
      </c>
      <c r="H7" s="72">
        <v>1286</v>
      </c>
      <c r="I7" s="72">
        <v>356</v>
      </c>
      <c r="J7" s="36">
        <v>0</v>
      </c>
      <c r="K7" s="36">
        <v>0</v>
      </c>
      <c r="L7" s="72">
        <v>930</v>
      </c>
      <c r="M7" s="49">
        <v>2008</v>
      </c>
    </row>
    <row r="8" spans="1:13" s="45" customFormat="1" ht="30.75" customHeight="1">
      <c r="A8" s="47">
        <v>2009</v>
      </c>
      <c r="B8" s="71">
        <f t="shared" si="0"/>
        <v>16672</v>
      </c>
      <c r="C8" s="72">
        <v>15436</v>
      </c>
      <c r="D8" s="72">
        <v>3230</v>
      </c>
      <c r="E8" s="72">
        <v>4777</v>
      </c>
      <c r="F8" s="72">
        <v>7429</v>
      </c>
      <c r="G8" s="36">
        <v>0</v>
      </c>
      <c r="H8" s="72">
        <v>1236</v>
      </c>
      <c r="I8" s="72">
        <v>306</v>
      </c>
      <c r="J8" s="36">
        <v>0</v>
      </c>
      <c r="K8" s="36">
        <v>0</v>
      </c>
      <c r="L8" s="72">
        <v>930</v>
      </c>
      <c r="M8" s="49">
        <v>2009</v>
      </c>
    </row>
    <row r="9" spans="1:13" s="45" customFormat="1" ht="30.75" customHeight="1">
      <c r="A9" s="47">
        <v>2010</v>
      </c>
      <c r="B9" s="71">
        <f t="shared" si="0"/>
        <v>16630</v>
      </c>
      <c r="C9" s="72">
        <v>15367</v>
      </c>
      <c r="D9" s="72">
        <v>3488</v>
      </c>
      <c r="E9" s="72">
        <v>5067</v>
      </c>
      <c r="F9" s="72">
        <v>6812</v>
      </c>
      <c r="G9" s="36">
        <v>0</v>
      </c>
      <c r="H9" s="72">
        <v>1263</v>
      </c>
      <c r="I9" s="72">
        <v>307</v>
      </c>
      <c r="J9" s="36">
        <v>0</v>
      </c>
      <c r="K9" s="36">
        <v>0</v>
      </c>
      <c r="L9" s="72">
        <v>956</v>
      </c>
      <c r="M9" s="49">
        <v>2010</v>
      </c>
    </row>
    <row r="10" spans="1:13" s="45" customFormat="1" ht="30.75" customHeight="1">
      <c r="A10" s="47">
        <v>2011</v>
      </c>
      <c r="B10" s="71">
        <f t="shared" si="0"/>
        <v>16630</v>
      </c>
      <c r="C10" s="72">
        <v>15367</v>
      </c>
      <c r="D10" s="72">
        <v>3488</v>
      </c>
      <c r="E10" s="72">
        <v>5067</v>
      </c>
      <c r="F10" s="72">
        <v>6812</v>
      </c>
      <c r="G10" s="36">
        <v>0</v>
      </c>
      <c r="H10" s="72">
        <v>1263</v>
      </c>
      <c r="I10" s="72">
        <v>307</v>
      </c>
      <c r="J10" s="36">
        <v>0</v>
      </c>
      <c r="K10" s="36">
        <v>0</v>
      </c>
      <c r="L10" s="72">
        <v>956</v>
      </c>
      <c r="M10" s="49">
        <v>2011</v>
      </c>
    </row>
    <row r="11" spans="1:13" s="45" customFormat="1" ht="30.75" customHeight="1">
      <c r="A11" s="47">
        <v>2012</v>
      </c>
      <c r="B11" s="71">
        <f t="shared" si="0"/>
        <v>16568</v>
      </c>
      <c r="C11" s="72">
        <v>15310</v>
      </c>
      <c r="D11" s="72">
        <v>3475</v>
      </c>
      <c r="E11" s="72">
        <v>5048</v>
      </c>
      <c r="F11" s="72">
        <v>6787</v>
      </c>
      <c r="G11" s="36">
        <v>0</v>
      </c>
      <c r="H11" s="72">
        <v>1258</v>
      </c>
      <c r="I11" s="72">
        <v>306</v>
      </c>
      <c r="J11" s="36">
        <v>0</v>
      </c>
      <c r="K11" s="36">
        <v>0</v>
      </c>
      <c r="L11" s="72">
        <v>952</v>
      </c>
      <c r="M11" s="49">
        <v>2012</v>
      </c>
    </row>
    <row r="12" spans="1:13" s="45" customFormat="1" ht="30.75" customHeight="1">
      <c r="A12" s="47">
        <v>2013</v>
      </c>
      <c r="B12" s="71">
        <f t="shared" si="0"/>
        <v>16625</v>
      </c>
      <c r="C12" s="72">
        <v>15367</v>
      </c>
      <c r="D12" s="72">
        <v>3488</v>
      </c>
      <c r="E12" s="72">
        <v>5067</v>
      </c>
      <c r="F12" s="72">
        <v>6812</v>
      </c>
      <c r="G12" s="36">
        <v>0</v>
      </c>
      <c r="H12" s="72">
        <v>1258</v>
      </c>
      <c r="I12" s="72">
        <v>306</v>
      </c>
      <c r="J12" s="36">
        <v>0</v>
      </c>
      <c r="K12" s="36">
        <v>0</v>
      </c>
      <c r="L12" s="72">
        <v>952</v>
      </c>
      <c r="M12" s="49">
        <v>2013</v>
      </c>
    </row>
    <row r="13" spans="1:13" s="45" customFormat="1" ht="30.75" customHeight="1">
      <c r="A13" s="47">
        <v>2014</v>
      </c>
      <c r="B13" s="71">
        <f t="shared" si="0"/>
        <v>16630</v>
      </c>
      <c r="C13" s="72">
        <v>15367</v>
      </c>
      <c r="D13" s="72">
        <v>3488</v>
      </c>
      <c r="E13" s="72">
        <v>5067</v>
      </c>
      <c r="F13" s="72">
        <v>6812</v>
      </c>
      <c r="G13" s="36">
        <v>0</v>
      </c>
      <c r="H13" s="72">
        <v>1263</v>
      </c>
      <c r="I13" s="72">
        <v>307</v>
      </c>
      <c r="J13" s="36">
        <v>0</v>
      </c>
      <c r="K13" s="36">
        <v>0</v>
      </c>
      <c r="L13" s="72">
        <v>956</v>
      </c>
      <c r="M13" s="49">
        <v>2014</v>
      </c>
    </row>
    <row r="14" spans="1:13" s="45" customFormat="1" ht="30.75" customHeight="1">
      <c r="A14" s="47">
        <v>2015</v>
      </c>
      <c r="B14" s="71">
        <f t="shared" si="0"/>
        <v>16327</v>
      </c>
      <c r="C14" s="72">
        <v>14648</v>
      </c>
      <c r="D14" s="72">
        <v>3531</v>
      </c>
      <c r="E14" s="72">
        <v>6568</v>
      </c>
      <c r="F14" s="72">
        <v>4549</v>
      </c>
      <c r="G14" s="36">
        <v>0</v>
      </c>
      <c r="H14" s="72">
        <v>1679</v>
      </c>
      <c r="I14" s="72">
        <v>1679</v>
      </c>
      <c r="J14" s="36">
        <v>0</v>
      </c>
      <c r="K14" s="36">
        <v>0</v>
      </c>
      <c r="L14" s="36">
        <v>0</v>
      </c>
      <c r="M14" s="49">
        <v>2015</v>
      </c>
    </row>
    <row r="15" spans="1:13" s="45" customFormat="1" ht="30.75" customHeight="1">
      <c r="A15" s="47">
        <v>2016</v>
      </c>
      <c r="B15" s="71">
        <f t="shared" si="0"/>
        <v>16327</v>
      </c>
      <c r="C15" s="72">
        <v>14648</v>
      </c>
      <c r="D15" s="72">
        <v>3531</v>
      </c>
      <c r="E15" s="72">
        <v>6568</v>
      </c>
      <c r="F15" s="72">
        <v>4549</v>
      </c>
      <c r="G15" s="36">
        <v>0</v>
      </c>
      <c r="H15" s="72">
        <v>1679</v>
      </c>
      <c r="I15" s="72" t="s">
        <v>175</v>
      </c>
      <c r="J15" s="72" t="s">
        <v>175</v>
      </c>
      <c r="K15" s="72" t="s">
        <v>175</v>
      </c>
      <c r="L15" s="72" t="s">
        <v>175</v>
      </c>
      <c r="M15" s="49">
        <v>2016</v>
      </c>
    </row>
    <row r="16" spans="1:13" s="46" customFormat="1" ht="30.75" customHeight="1">
      <c r="A16" s="48">
        <v>2017</v>
      </c>
      <c r="B16" s="75">
        <v>16327</v>
      </c>
      <c r="C16" s="74">
        <v>14648</v>
      </c>
      <c r="D16" s="74">
        <v>3531</v>
      </c>
      <c r="E16" s="74">
        <v>6568</v>
      </c>
      <c r="F16" s="74">
        <v>4549</v>
      </c>
      <c r="G16" s="36">
        <v>0</v>
      </c>
      <c r="H16" s="74">
        <v>1679</v>
      </c>
      <c r="I16" s="74" t="s">
        <v>252</v>
      </c>
      <c r="J16" s="74" t="s">
        <v>252</v>
      </c>
      <c r="K16" s="74" t="s">
        <v>252</v>
      </c>
      <c r="L16" s="85" t="s">
        <v>252</v>
      </c>
      <c r="M16" s="68">
        <v>2017</v>
      </c>
    </row>
    <row r="17" spans="1:13" s="12" customFormat="1" ht="15" customHeight="1">
      <c r="A17" s="10" t="s">
        <v>249</v>
      </c>
      <c r="B17" s="10"/>
      <c r="C17" s="10"/>
      <c r="D17" s="10"/>
      <c r="E17" s="10"/>
      <c r="F17" s="10"/>
      <c r="G17" s="76"/>
      <c r="H17" s="32"/>
      <c r="I17" s="10"/>
      <c r="J17" s="10"/>
      <c r="K17" s="10"/>
      <c r="L17" s="10"/>
      <c r="M17" s="11" t="s">
        <v>250</v>
      </c>
    </row>
    <row r="18" spans="1:13" s="12" customFormat="1" ht="16.5" customHeight="1"/>
    <row r="19" spans="1:13" s="12" customFormat="1" ht="16.5" customHeight="1"/>
    <row r="20" spans="1:13" ht="38.1" customHeight="1">
      <c r="B20" s="14"/>
      <c r="C20" s="14"/>
      <c r="J20" s="14"/>
      <c r="M20" s="14"/>
    </row>
    <row r="21" spans="1:13" ht="38.1" customHeight="1">
      <c r="B21" s="14"/>
      <c r="C21" s="14"/>
      <c r="J21" s="14"/>
      <c r="M21" s="14"/>
    </row>
    <row r="22" spans="1:13" ht="38.1" customHeight="1">
      <c r="B22" s="14"/>
      <c r="C22" s="14"/>
      <c r="J22" s="14"/>
      <c r="M22" s="14"/>
    </row>
    <row r="23" spans="1:13" ht="38.1" customHeight="1">
      <c r="B23" s="14"/>
      <c r="C23" s="14"/>
      <c r="J23" s="14"/>
      <c r="M23" s="14"/>
    </row>
    <row r="24" spans="1:13" ht="16.5" customHeight="1">
      <c r="B24" s="14"/>
      <c r="C24" s="14"/>
      <c r="J24" s="14"/>
      <c r="M24" s="14"/>
    </row>
    <row r="25" spans="1:13" ht="16.5" customHeight="1">
      <c r="G25" s="33"/>
      <c r="J25" s="34"/>
      <c r="L25" s="35"/>
    </row>
    <row r="26" spans="1:13" ht="16.5" customHeight="1">
      <c r="G26" s="33"/>
      <c r="J26" s="34"/>
      <c r="L26" s="35"/>
    </row>
    <row r="27" spans="1:13" ht="19.5" customHeight="1">
      <c r="G27" s="33"/>
      <c r="J27" s="34"/>
      <c r="L27" s="35"/>
    </row>
    <row r="28" spans="1:13" ht="14.4" customHeight="1">
      <c r="G28" s="33"/>
      <c r="J28" s="34"/>
      <c r="L28" s="35"/>
    </row>
    <row r="29" spans="1:13" ht="14.4" customHeight="1">
      <c r="G29" s="33"/>
      <c r="J29" s="34"/>
      <c r="L29" s="35"/>
    </row>
    <row r="30" spans="1:13" ht="14.4" customHeight="1">
      <c r="G30" s="33"/>
      <c r="J30" s="34"/>
      <c r="L30" s="35"/>
    </row>
    <row r="31" spans="1:13" ht="14.4" customHeight="1">
      <c r="G31" s="33"/>
      <c r="J31" s="34"/>
      <c r="L31" s="35"/>
    </row>
    <row r="32" spans="1:13" ht="18.75" customHeight="1">
      <c r="G32" s="33"/>
      <c r="J32" s="34"/>
      <c r="L32" s="35"/>
    </row>
    <row r="33" spans="7:12" ht="14.4" customHeight="1">
      <c r="G33" s="33"/>
      <c r="J33" s="34"/>
      <c r="L33" s="35"/>
    </row>
    <row r="34" spans="7:12" ht="14.4" customHeight="1">
      <c r="G34" s="33"/>
      <c r="J34" s="34"/>
      <c r="L34" s="35"/>
    </row>
    <row r="35" spans="7:12" ht="14.4" customHeight="1">
      <c r="G35" s="33"/>
      <c r="J35" s="34"/>
      <c r="L35" s="35"/>
    </row>
    <row r="36" spans="7:12" ht="14.4" customHeight="1">
      <c r="G36" s="33"/>
      <c r="J36" s="34"/>
    </row>
    <row r="37" spans="7:12" ht="18.75" customHeight="1">
      <c r="G37" s="33"/>
      <c r="J37" s="34"/>
    </row>
    <row r="38" spans="7:12" ht="14.4" customHeight="1">
      <c r="G38" s="33"/>
      <c r="J38" s="34"/>
    </row>
    <row r="39" spans="7:12" ht="14.4" customHeight="1">
      <c r="G39" s="33"/>
      <c r="J39" s="34"/>
    </row>
    <row r="40" spans="7:12" ht="14.4" customHeight="1">
      <c r="G40" s="33"/>
      <c r="J40" s="34"/>
    </row>
    <row r="41" spans="7:12" ht="14.4" customHeight="1">
      <c r="G41" s="33"/>
      <c r="J41" s="34"/>
    </row>
    <row r="42" spans="7:12" ht="18.75" customHeight="1">
      <c r="G42" s="33"/>
      <c r="J42" s="34"/>
    </row>
    <row r="43" spans="7:12" ht="14.4" customHeight="1">
      <c r="G43" s="33"/>
      <c r="J43" s="34"/>
    </row>
    <row r="44" spans="7:12" ht="14.4" customHeight="1">
      <c r="G44" s="33"/>
      <c r="J44" s="34"/>
    </row>
    <row r="45" spans="7:12" ht="14.4" customHeight="1">
      <c r="G45" s="33"/>
      <c r="J45" s="34"/>
    </row>
    <row r="46" spans="7:12" ht="14.4" customHeight="1">
      <c r="G46" s="33"/>
      <c r="J46" s="34"/>
    </row>
    <row r="47" spans="7:12" ht="14.4" customHeight="1">
      <c r="G47" s="33"/>
      <c r="J47" s="34"/>
    </row>
    <row r="48" spans="7:12" ht="5.25" customHeight="1">
      <c r="G48" s="33"/>
      <c r="J48" s="34"/>
    </row>
    <row r="49" spans="7:10" ht="15.75" customHeight="1">
      <c r="G49" s="33"/>
      <c r="J49" s="34"/>
    </row>
    <row r="50" spans="7:10" ht="15.75" customHeight="1">
      <c r="G50" s="33"/>
      <c r="J50" s="34"/>
    </row>
    <row r="51" spans="7:10">
      <c r="G51" s="33"/>
      <c r="J51" s="34"/>
    </row>
    <row r="52" spans="7:10">
      <c r="G52" s="33"/>
      <c r="J52" s="34"/>
    </row>
    <row r="53" spans="7:10">
      <c r="G53" s="33"/>
      <c r="J53" s="34"/>
    </row>
    <row r="54" spans="7:10">
      <c r="G54" s="33"/>
      <c r="J54" s="34"/>
    </row>
    <row r="55" spans="7:10">
      <c r="G55" s="33"/>
      <c r="J55" s="34"/>
    </row>
    <row r="56" spans="7:10">
      <c r="G56" s="33"/>
      <c r="J56" s="34"/>
    </row>
    <row r="57" spans="7:10">
      <c r="G57" s="33"/>
      <c r="J57" s="34"/>
    </row>
    <row r="58" spans="7:10">
      <c r="G58" s="33"/>
      <c r="J58" s="34"/>
    </row>
    <row r="59" spans="7:10">
      <c r="G59" s="33"/>
      <c r="J59" s="34"/>
    </row>
    <row r="60" spans="7:10">
      <c r="G60" s="33"/>
      <c r="J60" s="34"/>
    </row>
    <row r="61" spans="7:10">
      <c r="G61" s="33"/>
      <c r="J61" s="34"/>
    </row>
    <row r="62" spans="7:10">
      <c r="G62" s="33"/>
      <c r="J62" s="34"/>
    </row>
    <row r="63" spans="7:10">
      <c r="G63" s="33"/>
      <c r="J63" s="34"/>
    </row>
    <row r="64" spans="7:10">
      <c r="G64" s="33"/>
      <c r="J64" s="34"/>
    </row>
    <row r="65" spans="7:10">
      <c r="G65" s="33"/>
      <c r="J65" s="34"/>
    </row>
    <row r="66" spans="7:10">
      <c r="G66" s="33"/>
      <c r="J66" s="34"/>
    </row>
    <row r="67" spans="7:10">
      <c r="G67" s="33"/>
    </row>
    <row r="68" spans="7:10">
      <c r="G68" s="33"/>
    </row>
    <row r="69" spans="7:10">
      <c r="G69" s="33"/>
    </row>
    <row r="70" spans="7:10">
      <c r="G70" s="33"/>
    </row>
    <row r="71" spans="7:10">
      <c r="G71" s="33"/>
    </row>
    <row r="72" spans="7:10">
      <c r="G72" s="33"/>
    </row>
    <row r="73" spans="7:10">
      <c r="G73" s="33"/>
    </row>
    <row r="74" spans="7:10">
      <c r="G74" s="33"/>
    </row>
    <row r="75" spans="7:10">
      <c r="G75" s="33"/>
    </row>
    <row r="76" spans="7:10">
      <c r="G76" s="33"/>
    </row>
    <row r="77" spans="7:10">
      <c r="G77" s="33"/>
    </row>
    <row r="78" spans="7:10">
      <c r="G78" s="33"/>
    </row>
    <row r="79" spans="7:10">
      <c r="G79" s="33"/>
    </row>
    <row r="80" spans="7:10">
      <c r="G80" s="33"/>
    </row>
    <row r="81" spans="7:7">
      <c r="G81" s="33"/>
    </row>
    <row r="82" spans="7:7">
      <c r="G82" s="33"/>
    </row>
    <row r="83" spans="7:7">
      <c r="G83" s="33"/>
    </row>
    <row r="84" spans="7:7">
      <c r="G84" s="33"/>
    </row>
    <row r="85" spans="7:7">
      <c r="G85" s="33"/>
    </row>
    <row r="86" spans="7:7">
      <c r="G86" s="33"/>
    </row>
    <row r="87" spans="7:7">
      <c r="G87" s="33"/>
    </row>
    <row r="88" spans="7:7">
      <c r="G88" s="33"/>
    </row>
    <row r="89" spans="7:7">
      <c r="G89" s="33"/>
    </row>
    <row r="90" spans="7:7">
      <c r="G90" s="33"/>
    </row>
    <row r="91" spans="7:7">
      <c r="G91" s="33"/>
    </row>
    <row r="92" spans="7:7">
      <c r="G92" s="33"/>
    </row>
    <row r="93" spans="7:7">
      <c r="G93" s="33"/>
    </row>
    <row r="94" spans="7:7">
      <c r="G94" s="33"/>
    </row>
    <row r="95" spans="7:7">
      <c r="G95" s="33"/>
    </row>
    <row r="96" spans="7:7">
      <c r="G96" s="33"/>
    </row>
    <row r="97" spans="7:7">
      <c r="G97" s="33"/>
    </row>
    <row r="98" spans="7:7">
      <c r="G98" s="33"/>
    </row>
    <row r="99" spans="7:7">
      <c r="G99" s="33"/>
    </row>
    <row r="100" spans="7:7">
      <c r="G100" s="33"/>
    </row>
    <row r="101" spans="7:7">
      <c r="G101" s="33"/>
    </row>
    <row r="102" spans="7:7">
      <c r="G102" s="33"/>
    </row>
    <row r="103" spans="7:7">
      <c r="G103" s="33"/>
    </row>
    <row r="104" spans="7:7">
      <c r="G104" s="33"/>
    </row>
    <row r="105" spans="7:7">
      <c r="G105" s="33"/>
    </row>
    <row r="106" spans="7:7">
      <c r="G106" s="33"/>
    </row>
    <row r="107" spans="7:7">
      <c r="G107" s="33"/>
    </row>
    <row r="108" spans="7:7">
      <c r="G108" s="33"/>
    </row>
    <row r="109" spans="7:7">
      <c r="G109" s="33"/>
    </row>
    <row r="110" spans="7:7">
      <c r="G110" s="33"/>
    </row>
    <row r="111" spans="7:7">
      <c r="G111" s="33"/>
    </row>
    <row r="112" spans="7:7">
      <c r="G112" s="33"/>
    </row>
    <row r="113" spans="7:7">
      <c r="G113" s="33"/>
    </row>
    <row r="114" spans="7:7">
      <c r="G114" s="33"/>
    </row>
    <row r="115" spans="7:7">
      <c r="G115" s="33"/>
    </row>
    <row r="116" spans="7:7">
      <c r="G116" s="33"/>
    </row>
    <row r="117" spans="7:7">
      <c r="G117" s="33"/>
    </row>
    <row r="118" spans="7:7">
      <c r="G118" s="33"/>
    </row>
    <row r="119" spans="7:7">
      <c r="G119" s="33"/>
    </row>
    <row r="120" spans="7:7">
      <c r="G120" s="33"/>
    </row>
    <row r="121" spans="7:7">
      <c r="G121" s="33"/>
    </row>
    <row r="122" spans="7:7">
      <c r="G122" s="33"/>
    </row>
    <row r="123" spans="7:7">
      <c r="G123" s="33"/>
    </row>
    <row r="124" spans="7:7">
      <c r="G124" s="33"/>
    </row>
  </sheetData>
  <mergeCells count="3">
    <mergeCell ref="C3:G3"/>
    <mergeCell ref="B3:B4"/>
    <mergeCell ref="H3:L3"/>
  </mergeCells>
  <phoneticPr fontId="3" type="noConversion"/>
  <printOptions horizontalCentered="1" gridLinesSet="0"/>
  <pageMargins left="1.2204724409448819" right="1.2204724409448819" top="1.0236220472440944" bottom="2.3622047244094491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Q49"/>
  <sheetViews>
    <sheetView view="pageBreakPreview" zoomScaleSheetLayoutView="100" workbookViewId="0">
      <pane xSplit="1" ySplit="5" topLeftCell="E6" activePane="bottomRight" state="frozen"/>
      <selection activeCell="A16" sqref="A16:XFD16"/>
      <selection pane="topRight" activeCell="A16" sqref="A16:XFD16"/>
      <selection pane="bottomLeft" activeCell="A16" sqref="A16:XFD16"/>
      <selection pane="bottomRight" activeCell="A16" sqref="A16:XFD16"/>
    </sheetView>
  </sheetViews>
  <sheetFormatPr defaultColWidth="9" defaultRowHeight="15.6"/>
  <cols>
    <col min="1" max="1" width="13.59765625" style="14" customWidth="1"/>
    <col min="2" max="3" width="23.09765625" style="15" customWidth="1"/>
    <col min="4" max="6" width="23.09765625" style="14" customWidth="1"/>
    <col min="7" max="7" width="17.5" style="15" customWidth="1"/>
    <col min="8" max="16384" width="9" style="14"/>
  </cols>
  <sheetData>
    <row r="1" spans="1:17" s="18" customFormat="1" ht="20.100000000000001" customHeight="1">
      <c r="A1" s="16" t="s">
        <v>147</v>
      </c>
      <c r="B1" s="17"/>
      <c r="C1" s="17"/>
      <c r="D1" s="16"/>
      <c r="E1" s="16" t="s">
        <v>148</v>
      </c>
      <c r="F1" s="16"/>
      <c r="G1" s="17"/>
    </row>
    <row r="2" spans="1:17" s="5" customFormat="1" ht="20.100000000000001" customHeight="1" thickBot="1">
      <c r="A2" s="1" t="s">
        <v>94</v>
      </c>
      <c r="B2" s="2"/>
      <c r="C2" s="2"/>
      <c r="D2" s="3"/>
      <c r="E2" s="3"/>
      <c r="F2" s="3"/>
      <c r="G2" s="23" t="s">
        <v>251</v>
      </c>
    </row>
    <row r="3" spans="1:17" s="20" customFormat="1" ht="25.5" customHeight="1" thickTop="1">
      <c r="A3" s="8"/>
      <c r="B3" s="509" t="s">
        <v>34</v>
      </c>
      <c r="C3" s="509" t="s">
        <v>35</v>
      </c>
      <c r="D3" s="519" t="s">
        <v>142</v>
      </c>
      <c r="E3" s="509" t="s">
        <v>36</v>
      </c>
      <c r="F3" s="515" t="s">
        <v>37</v>
      </c>
      <c r="G3" s="70"/>
    </row>
    <row r="4" spans="1:17" s="13" customFormat="1" ht="25.5" customHeight="1">
      <c r="A4" s="19" t="s">
        <v>24</v>
      </c>
      <c r="B4" s="510"/>
      <c r="C4" s="510"/>
      <c r="D4" s="520"/>
      <c r="E4" s="510"/>
      <c r="F4" s="516"/>
      <c r="G4" s="79" t="s">
        <v>28</v>
      </c>
    </row>
    <row r="5" spans="1:17" s="20" customFormat="1" ht="25.5" customHeight="1">
      <c r="A5" s="9"/>
      <c r="B5" s="58" t="s">
        <v>4</v>
      </c>
      <c r="C5" s="58" t="s">
        <v>143</v>
      </c>
      <c r="D5" s="69" t="s">
        <v>144</v>
      </c>
      <c r="E5" s="58" t="s">
        <v>145</v>
      </c>
      <c r="F5" s="51" t="s">
        <v>146</v>
      </c>
      <c r="G5" s="80"/>
    </row>
    <row r="6" spans="1:17" s="37" customFormat="1" ht="34.5" customHeight="1">
      <c r="A6" s="39">
        <v>2007</v>
      </c>
      <c r="B6" s="71">
        <f>SUM(C6:F6)</f>
        <v>1302857</v>
      </c>
      <c r="C6" s="71">
        <v>258208</v>
      </c>
      <c r="D6" s="71">
        <v>438939</v>
      </c>
      <c r="E6" s="71">
        <v>605710</v>
      </c>
      <c r="F6" s="36">
        <v>0</v>
      </c>
      <c r="G6" s="40">
        <v>2007</v>
      </c>
    </row>
    <row r="7" spans="1:17" s="37" customFormat="1" ht="34.5" customHeight="1">
      <c r="A7" s="39">
        <v>2008</v>
      </c>
      <c r="B7" s="71">
        <f t="shared" ref="B7:B15" si="0">SUM(C7:F7)</f>
        <v>1346079</v>
      </c>
      <c r="C7" s="71">
        <v>266005</v>
      </c>
      <c r="D7" s="71">
        <v>450232</v>
      </c>
      <c r="E7" s="71">
        <v>629842</v>
      </c>
      <c r="F7" s="36">
        <v>0</v>
      </c>
      <c r="G7" s="40">
        <v>2008</v>
      </c>
    </row>
    <row r="8" spans="1:17" s="37" customFormat="1" ht="34.5" customHeight="1">
      <c r="A8" s="39">
        <v>2009</v>
      </c>
      <c r="B8" s="71">
        <f t="shared" si="0"/>
        <v>1397802</v>
      </c>
      <c r="C8" s="71">
        <v>278571</v>
      </c>
      <c r="D8" s="71">
        <v>461106</v>
      </c>
      <c r="E8" s="71">
        <v>658125</v>
      </c>
      <c r="F8" s="36">
        <v>0</v>
      </c>
      <c r="G8" s="40">
        <v>2009</v>
      </c>
    </row>
    <row r="9" spans="1:17" s="37" customFormat="1" ht="34.5" customHeight="1">
      <c r="A9" s="39">
        <v>2010</v>
      </c>
      <c r="B9" s="71">
        <f t="shared" si="0"/>
        <v>1922298</v>
      </c>
      <c r="C9" s="71">
        <v>409532</v>
      </c>
      <c r="D9" s="71">
        <v>629559</v>
      </c>
      <c r="E9" s="71">
        <v>883207</v>
      </c>
      <c r="F9" s="36">
        <v>0</v>
      </c>
      <c r="G9" s="40">
        <v>2010</v>
      </c>
    </row>
    <row r="10" spans="1:17" s="37" customFormat="1" ht="34.5" customHeight="1">
      <c r="A10" s="39">
        <v>2011</v>
      </c>
      <c r="B10" s="71">
        <f t="shared" si="0"/>
        <v>1922298</v>
      </c>
      <c r="C10" s="71">
        <v>409532</v>
      </c>
      <c r="D10" s="71">
        <v>629559</v>
      </c>
      <c r="E10" s="71">
        <v>883207</v>
      </c>
      <c r="F10" s="36">
        <v>0</v>
      </c>
      <c r="G10" s="40">
        <v>2011</v>
      </c>
    </row>
    <row r="11" spans="1:17" s="37" customFormat="1" ht="34.5" customHeight="1">
      <c r="A11" s="39">
        <v>2012</v>
      </c>
      <c r="B11" s="71">
        <f t="shared" si="0"/>
        <v>1941520</v>
      </c>
      <c r="C11" s="71">
        <v>413627</v>
      </c>
      <c r="D11" s="71">
        <v>635854</v>
      </c>
      <c r="E11" s="71">
        <v>892039</v>
      </c>
      <c r="F11" s="36">
        <v>0</v>
      </c>
      <c r="G11" s="40">
        <v>2012</v>
      </c>
    </row>
    <row r="12" spans="1:17" s="37" customFormat="1" ht="34.5" customHeight="1">
      <c r="A12" s="39">
        <v>2013</v>
      </c>
      <c r="B12" s="71">
        <f t="shared" si="0"/>
        <v>1922298</v>
      </c>
      <c r="C12" s="71">
        <v>409532</v>
      </c>
      <c r="D12" s="71">
        <v>629559</v>
      </c>
      <c r="E12" s="71">
        <v>883207</v>
      </c>
      <c r="F12" s="36">
        <v>0</v>
      </c>
      <c r="G12" s="40">
        <v>2013</v>
      </c>
      <c r="H12"/>
      <c r="I12"/>
      <c r="J12"/>
      <c r="K12"/>
      <c r="L12"/>
      <c r="M12"/>
      <c r="N12"/>
      <c r="O12"/>
      <c r="P12"/>
      <c r="Q12"/>
    </row>
    <row r="13" spans="1:17" s="37" customFormat="1" ht="34.5" customHeight="1">
      <c r="A13" s="39">
        <v>2014</v>
      </c>
      <c r="B13" s="71">
        <f t="shared" si="0"/>
        <v>1922298</v>
      </c>
      <c r="C13" s="71">
        <v>409532</v>
      </c>
      <c r="D13" s="71">
        <v>629559</v>
      </c>
      <c r="E13" s="71">
        <v>883207</v>
      </c>
      <c r="F13" s="36">
        <v>0</v>
      </c>
      <c r="G13" s="40">
        <v>2014</v>
      </c>
      <c r="H13"/>
      <c r="I13"/>
      <c r="J13"/>
      <c r="K13"/>
      <c r="L13"/>
      <c r="M13"/>
      <c r="N13"/>
      <c r="O13"/>
      <c r="P13"/>
      <c r="Q13"/>
    </row>
    <row r="14" spans="1:17" s="37" customFormat="1" ht="34.5" customHeight="1">
      <c r="A14" s="39">
        <v>2015</v>
      </c>
      <c r="B14" s="71">
        <f t="shared" si="0"/>
        <v>2171710</v>
      </c>
      <c r="C14" s="71">
        <v>501949</v>
      </c>
      <c r="D14" s="71">
        <v>952956</v>
      </c>
      <c r="E14" s="71">
        <v>716805</v>
      </c>
      <c r="F14" s="36">
        <v>0</v>
      </c>
      <c r="G14" s="40">
        <v>2015</v>
      </c>
      <c r="H14"/>
      <c r="I14"/>
      <c r="J14"/>
      <c r="K14"/>
      <c r="L14"/>
      <c r="M14"/>
      <c r="N14"/>
      <c r="O14"/>
      <c r="P14"/>
      <c r="Q14"/>
    </row>
    <row r="15" spans="1:17" s="37" customFormat="1" ht="34.5" customHeight="1">
      <c r="A15" s="39">
        <v>2016</v>
      </c>
      <c r="B15" s="71">
        <f t="shared" si="0"/>
        <v>2171710</v>
      </c>
      <c r="C15" s="71">
        <v>501949</v>
      </c>
      <c r="D15" s="71">
        <v>952956</v>
      </c>
      <c r="E15" s="71">
        <v>716805</v>
      </c>
      <c r="F15" s="36">
        <v>0</v>
      </c>
      <c r="G15" s="40">
        <v>2016</v>
      </c>
      <c r="H15"/>
      <c r="I15"/>
      <c r="J15"/>
      <c r="K15"/>
      <c r="L15"/>
      <c r="M15"/>
      <c r="N15"/>
      <c r="O15"/>
      <c r="P15"/>
      <c r="Q15"/>
    </row>
    <row r="16" spans="1:17" s="38" customFormat="1" ht="34.5" customHeight="1">
      <c r="A16" s="41">
        <v>2017</v>
      </c>
      <c r="B16" s="75">
        <v>2171710</v>
      </c>
      <c r="C16" s="73">
        <v>501949</v>
      </c>
      <c r="D16" s="73">
        <v>952956</v>
      </c>
      <c r="E16" s="73">
        <v>716805</v>
      </c>
      <c r="F16" s="88">
        <v>0</v>
      </c>
      <c r="G16" s="42">
        <v>2017</v>
      </c>
      <c r="H16"/>
      <c r="I16"/>
      <c r="J16"/>
      <c r="K16"/>
      <c r="L16"/>
      <c r="M16"/>
      <c r="N16"/>
      <c r="O16"/>
      <c r="P16"/>
      <c r="Q16"/>
    </row>
    <row r="17" spans="1:7" s="12" customFormat="1" ht="15" customHeight="1">
      <c r="A17" s="10" t="s">
        <v>249</v>
      </c>
      <c r="B17" s="21"/>
      <c r="C17" s="21"/>
      <c r="D17" s="10"/>
      <c r="E17" s="10"/>
      <c r="F17" s="76"/>
      <c r="G17" s="11" t="s">
        <v>250</v>
      </c>
    </row>
    <row r="18" spans="1:7" s="12" customFormat="1" ht="39" customHeight="1">
      <c r="B18" s="13"/>
      <c r="C18" s="13"/>
      <c r="G18" s="13"/>
    </row>
    <row r="19" spans="1:7" ht="39" customHeight="1"/>
    <row r="20" spans="1:7" ht="39" customHeight="1"/>
    <row r="21" spans="1:7" ht="39" customHeight="1"/>
    <row r="22" spans="1:7" ht="39" customHeight="1"/>
    <row r="23" spans="1:7" ht="39" customHeight="1"/>
    <row r="24" spans="1:7" ht="14.4" customHeight="1"/>
    <row r="25" spans="1:7" ht="14.4" customHeight="1"/>
    <row r="26" spans="1:7" ht="14.4" customHeight="1"/>
    <row r="27" spans="1:7" ht="19.5" customHeight="1"/>
    <row r="28" spans="1:7" ht="14.4" customHeight="1"/>
    <row r="29" spans="1:7" ht="14.4" customHeight="1"/>
    <row r="30" spans="1:7" ht="14.4" customHeight="1"/>
    <row r="31" spans="1:7" ht="14.4" customHeight="1"/>
    <row r="32" spans="1:7" ht="18.75" customHeight="1"/>
    <row r="33" ht="14.4" customHeight="1"/>
    <row r="34" ht="14.4" customHeight="1"/>
    <row r="35" ht="14.4" customHeight="1"/>
    <row r="36" ht="14.4" customHeight="1"/>
    <row r="37" ht="18.75" customHeight="1"/>
    <row r="38" ht="14.4" customHeight="1"/>
    <row r="39" ht="14.4" customHeight="1"/>
    <row r="40" ht="14.4" customHeight="1"/>
    <row r="41" ht="14.4" customHeight="1"/>
    <row r="42" ht="18.75" customHeight="1"/>
    <row r="43" ht="14.4" customHeight="1"/>
    <row r="44" ht="14.4" customHeight="1"/>
    <row r="45" ht="14.4" customHeight="1"/>
    <row r="46" ht="14.4" customHeight="1"/>
    <row r="47" ht="14.4" customHeight="1"/>
    <row r="48" ht="5.25" customHeight="1"/>
    <row r="49" spans="8:17" ht="15.75" customHeight="1">
      <c r="H49" s="33"/>
      <c r="M49" s="34"/>
      <c r="N49" s="15"/>
      <c r="P49" s="35"/>
      <c r="Q49" s="35"/>
    </row>
  </sheetData>
  <mergeCells count="5">
    <mergeCell ref="B3:B4"/>
    <mergeCell ref="C3:C4"/>
    <mergeCell ref="D3:D4"/>
    <mergeCell ref="E3:E4"/>
    <mergeCell ref="F3:F4"/>
  </mergeCells>
  <phoneticPr fontId="3" type="noConversion"/>
  <printOptions horizontalCentered="1" gridLinesSet="0"/>
  <pageMargins left="1.2204724409448819" right="1.2204724409448819" top="1.0236220472440944" bottom="2.3622047244094491" header="0" footer="0"/>
  <pageSetup paperSize="9" scale="84" orientation="portrait" r:id="rId1"/>
  <headerFooter alignWithMargins="0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4"/>
  <sheetViews>
    <sheetView view="pageBreakPreview" workbookViewId="0">
      <pane xSplit="1" ySplit="6" topLeftCell="B7" activePane="bottomRight" state="frozen"/>
      <selection pane="topRight"/>
      <selection pane="bottomLeft"/>
      <selection pane="bottomRight" activeCell="A15" sqref="A15:R15"/>
    </sheetView>
  </sheetViews>
  <sheetFormatPr defaultColWidth="9" defaultRowHeight="19.2"/>
  <cols>
    <col min="1" max="1" width="10.59765625" style="154" customWidth="1"/>
    <col min="2" max="2" width="10.8984375" style="130" customWidth="1"/>
    <col min="3" max="5" width="10.69921875" style="130" customWidth="1"/>
    <col min="6" max="12" width="10.69921875" style="154" customWidth="1"/>
    <col min="13" max="13" width="10.69921875" style="130" customWidth="1"/>
    <col min="14" max="17" width="10.69921875" style="154" customWidth="1"/>
    <col min="18" max="18" width="11" style="130" customWidth="1"/>
    <col min="19" max="16384" width="9" style="154"/>
  </cols>
  <sheetData>
    <row r="1" spans="1:18" s="93" customFormat="1" ht="20.100000000000001" customHeight="1">
      <c r="A1" s="89" t="s">
        <v>302</v>
      </c>
      <c r="B1" s="92"/>
      <c r="C1" s="92"/>
      <c r="D1" s="92"/>
      <c r="E1" s="92"/>
      <c r="F1" s="89"/>
      <c r="G1" s="89"/>
      <c r="H1" s="89"/>
      <c r="I1" s="89"/>
      <c r="J1" s="89" t="s">
        <v>95</v>
      </c>
      <c r="K1" s="89"/>
      <c r="L1" s="89"/>
      <c r="M1" s="92"/>
      <c r="N1" s="89"/>
      <c r="O1" s="89"/>
      <c r="P1" s="89"/>
      <c r="Q1" s="89"/>
      <c r="R1" s="92"/>
    </row>
    <row r="2" spans="1:18" s="133" customFormat="1" ht="20.100000000000001" customHeight="1" thickBot="1">
      <c r="A2" s="155"/>
      <c r="B2" s="193"/>
      <c r="C2" s="193"/>
      <c r="D2" s="193"/>
      <c r="E2" s="193"/>
      <c r="F2" s="158"/>
      <c r="G2" s="158"/>
      <c r="H2" s="158"/>
      <c r="I2" s="158"/>
      <c r="J2" s="158"/>
      <c r="K2" s="158"/>
      <c r="L2" s="158"/>
      <c r="M2" s="193"/>
      <c r="N2" s="158"/>
      <c r="O2" s="158"/>
      <c r="P2" s="158"/>
      <c r="Q2" s="158"/>
      <c r="R2" s="159"/>
    </row>
    <row r="3" spans="1:18" s="136" customFormat="1" ht="20.25" customHeight="1" thickTop="1">
      <c r="A3" s="456" t="s">
        <v>1</v>
      </c>
      <c r="B3" s="194" t="s">
        <v>38</v>
      </c>
      <c r="C3" s="195" t="s">
        <v>39</v>
      </c>
      <c r="D3" s="163" t="s">
        <v>295</v>
      </c>
      <c r="E3" s="102" t="s">
        <v>211</v>
      </c>
      <c r="F3" s="196" t="s">
        <v>44</v>
      </c>
      <c r="G3" s="196" t="s">
        <v>43</v>
      </c>
      <c r="H3" s="197" t="s">
        <v>42</v>
      </c>
      <c r="I3" s="198" t="s">
        <v>40</v>
      </c>
      <c r="J3" s="196" t="s">
        <v>212</v>
      </c>
      <c r="K3" s="163" t="s">
        <v>213</v>
      </c>
      <c r="L3" s="163" t="s">
        <v>214</v>
      </c>
      <c r="M3" s="194" t="s">
        <v>215</v>
      </c>
      <c r="N3" s="163" t="s">
        <v>216</v>
      </c>
      <c r="O3" s="196" t="s">
        <v>41</v>
      </c>
      <c r="P3" s="163" t="s">
        <v>296</v>
      </c>
      <c r="Q3" s="527" t="s">
        <v>297</v>
      </c>
      <c r="R3" s="455" t="s">
        <v>149</v>
      </c>
    </row>
    <row r="4" spans="1:18" s="136" customFormat="1" ht="20.25" customHeight="1">
      <c r="A4" s="464"/>
      <c r="B4" s="199" t="s">
        <v>96</v>
      </c>
      <c r="C4" s="200" t="s">
        <v>97</v>
      </c>
      <c r="D4" s="170" t="s">
        <v>46</v>
      </c>
      <c r="E4" s="102" t="s">
        <v>217</v>
      </c>
      <c r="F4" s="201" t="s">
        <v>98</v>
      </c>
      <c r="G4" s="202" t="s">
        <v>98</v>
      </c>
      <c r="H4" s="201" t="s">
        <v>98</v>
      </c>
      <c r="I4" s="201" t="s">
        <v>45</v>
      </c>
      <c r="J4" s="201" t="s">
        <v>98</v>
      </c>
      <c r="K4" s="170" t="s">
        <v>207</v>
      </c>
      <c r="L4" s="170" t="s">
        <v>259</v>
      </c>
      <c r="M4" s="199" t="s">
        <v>98</v>
      </c>
      <c r="N4" s="203" t="s">
        <v>218</v>
      </c>
      <c r="O4" s="201" t="s">
        <v>98</v>
      </c>
      <c r="P4" s="170" t="s">
        <v>219</v>
      </c>
      <c r="Q4" s="501"/>
      <c r="R4" s="465"/>
    </row>
    <row r="5" spans="1:18" s="206" customFormat="1" ht="20.25" customHeight="1">
      <c r="A5" s="464"/>
      <c r="B5" s="521" t="s">
        <v>49</v>
      </c>
      <c r="C5" s="523" t="s">
        <v>47</v>
      </c>
      <c r="D5" s="170" t="s">
        <v>205</v>
      </c>
      <c r="E5" s="102" t="s">
        <v>220</v>
      </c>
      <c r="F5" s="204" t="s">
        <v>48</v>
      </c>
      <c r="G5" s="205" t="s">
        <v>47</v>
      </c>
      <c r="H5" s="204" t="s">
        <v>221</v>
      </c>
      <c r="I5" s="525" t="s">
        <v>50</v>
      </c>
      <c r="J5" s="205" t="s">
        <v>222</v>
      </c>
      <c r="K5" s="170" t="s">
        <v>208</v>
      </c>
      <c r="L5" s="170" t="s">
        <v>223</v>
      </c>
      <c r="M5" s="521" t="s">
        <v>230</v>
      </c>
      <c r="N5" s="203" t="s">
        <v>224</v>
      </c>
      <c r="O5" s="521" t="s">
        <v>51</v>
      </c>
      <c r="P5" s="501" t="s">
        <v>210</v>
      </c>
      <c r="Q5" s="501" t="s">
        <v>232</v>
      </c>
      <c r="R5" s="465"/>
    </row>
    <row r="6" spans="1:18" s="206" customFormat="1" ht="20.25" customHeight="1">
      <c r="A6" s="458"/>
      <c r="B6" s="522"/>
      <c r="C6" s="524"/>
      <c r="D6" s="207" t="s">
        <v>206</v>
      </c>
      <c r="E6" s="179" t="s">
        <v>225</v>
      </c>
      <c r="F6" s="208" t="s">
        <v>226</v>
      </c>
      <c r="G6" s="209" t="s">
        <v>227</v>
      </c>
      <c r="H6" s="208" t="s">
        <v>52</v>
      </c>
      <c r="I6" s="526"/>
      <c r="J6" s="209" t="s">
        <v>228</v>
      </c>
      <c r="K6" s="207" t="s">
        <v>209</v>
      </c>
      <c r="L6" s="207" t="s">
        <v>229</v>
      </c>
      <c r="M6" s="522"/>
      <c r="N6" s="207" t="s">
        <v>231</v>
      </c>
      <c r="O6" s="522"/>
      <c r="P6" s="502"/>
      <c r="Q6" s="502"/>
      <c r="R6" s="457"/>
    </row>
    <row r="7" spans="1:18" s="213" customFormat="1" ht="15.6">
      <c r="A7" s="393">
        <v>2012</v>
      </c>
      <c r="B7" s="115">
        <v>0</v>
      </c>
      <c r="C7" s="115">
        <v>0</v>
      </c>
      <c r="D7" s="211" t="s">
        <v>252</v>
      </c>
      <c r="E7" s="211" t="s">
        <v>252</v>
      </c>
      <c r="F7" s="211">
        <v>5840</v>
      </c>
      <c r="G7" s="115">
        <v>0</v>
      </c>
      <c r="H7" s="211">
        <v>100</v>
      </c>
      <c r="I7" s="211">
        <v>6</v>
      </c>
      <c r="J7" s="115">
        <v>0</v>
      </c>
      <c r="K7" s="211" t="s">
        <v>252</v>
      </c>
      <c r="L7" s="211" t="s">
        <v>252</v>
      </c>
      <c r="M7" s="211">
        <v>12300</v>
      </c>
      <c r="N7" s="211" t="s">
        <v>252</v>
      </c>
      <c r="O7" s="115">
        <v>0</v>
      </c>
      <c r="P7" s="211" t="s">
        <v>252</v>
      </c>
      <c r="Q7" s="211" t="s">
        <v>252</v>
      </c>
      <c r="R7" s="212">
        <v>2012</v>
      </c>
    </row>
    <row r="8" spans="1:18" s="213" customFormat="1" ht="15.6">
      <c r="A8" s="210">
        <v>2013</v>
      </c>
      <c r="B8" s="211">
        <v>20619</v>
      </c>
      <c r="C8" s="115">
        <v>0</v>
      </c>
      <c r="D8" s="211" t="s">
        <v>252</v>
      </c>
      <c r="E8" s="211" t="s">
        <v>252</v>
      </c>
      <c r="F8" s="211">
        <v>300</v>
      </c>
      <c r="G8" s="115">
        <v>0</v>
      </c>
      <c r="H8" s="211">
        <v>1891</v>
      </c>
      <c r="I8" s="115">
        <v>0</v>
      </c>
      <c r="J8" s="115">
        <v>0</v>
      </c>
      <c r="K8" s="211" t="s">
        <v>252</v>
      </c>
      <c r="L8" s="211" t="s">
        <v>252</v>
      </c>
      <c r="M8" s="211">
        <v>16537</v>
      </c>
      <c r="N8" s="211" t="s">
        <v>252</v>
      </c>
      <c r="O8" s="115">
        <v>0</v>
      </c>
      <c r="P8" s="211" t="s">
        <v>252</v>
      </c>
      <c r="Q8" s="211" t="s">
        <v>252</v>
      </c>
      <c r="R8" s="212">
        <v>2013</v>
      </c>
    </row>
    <row r="9" spans="1:18" s="213" customFormat="1" ht="15.6">
      <c r="A9" s="210">
        <v>2015</v>
      </c>
      <c r="B9" s="115">
        <v>0</v>
      </c>
      <c r="C9" s="115">
        <v>0</v>
      </c>
      <c r="D9" s="115">
        <v>0</v>
      </c>
      <c r="E9" s="211">
        <v>4306</v>
      </c>
      <c r="F9" s="115">
        <v>0</v>
      </c>
      <c r="G9" s="115">
        <v>0</v>
      </c>
      <c r="H9" s="211">
        <v>3986</v>
      </c>
      <c r="I9" s="115">
        <v>0</v>
      </c>
      <c r="J9" s="115">
        <v>0</v>
      </c>
      <c r="K9" s="115">
        <v>0</v>
      </c>
      <c r="L9" s="115">
        <v>0</v>
      </c>
      <c r="M9" s="211">
        <v>3399</v>
      </c>
      <c r="N9" s="211">
        <v>447214</v>
      </c>
      <c r="O9" s="115">
        <v>0</v>
      </c>
      <c r="P9" s="115">
        <v>0</v>
      </c>
      <c r="Q9" s="115">
        <v>0</v>
      </c>
      <c r="R9" s="212">
        <v>2015</v>
      </c>
    </row>
    <row r="10" spans="1:18" s="213" customFormat="1" ht="15.6">
      <c r="A10" s="210">
        <v>2016</v>
      </c>
      <c r="B10" s="115">
        <v>0</v>
      </c>
      <c r="C10" s="115">
        <v>0</v>
      </c>
      <c r="D10" s="115">
        <v>0</v>
      </c>
      <c r="E10" s="211">
        <v>6759</v>
      </c>
      <c r="F10" s="115">
        <v>0</v>
      </c>
      <c r="G10" s="115">
        <v>0</v>
      </c>
      <c r="H10" s="211">
        <v>4210</v>
      </c>
      <c r="I10" s="115">
        <v>0</v>
      </c>
      <c r="J10" s="115">
        <v>0</v>
      </c>
      <c r="K10" s="115">
        <v>0</v>
      </c>
      <c r="L10" s="211">
        <v>20000</v>
      </c>
      <c r="M10" s="211">
        <v>36896</v>
      </c>
      <c r="N10" s="211">
        <v>374422</v>
      </c>
      <c r="O10" s="115">
        <v>0</v>
      </c>
      <c r="P10" s="115">
        <v>0</v>
      </c>
      <c r="Q10" s="115">
        <v>0</v>
      </c>
      <c r="R10" s="212">
        <v>2016</v>
      </c>
    </row>
    <row r="11" spans="1:18" s="213" customFormat="1" ht="15.6">
      <c r="A11" s="210">
        <v>2017</v>
      </c>
      <c r="B11" s="115">
        <v>0</v>
      </c>
      <c r="C11" s="115">
        <v>0</v>
      </c>
      <c r="D11" s="115">
        <v>0</v>
      </c>
      <c r="E11" s="211">
        <v>15179</v>
      </c>
      <c r="F11" s="115">
        <v>0</v>
      </c>
      <c r="G11" s="115">
        <v>0</v>
      </c>
      <c r="H11" s="211">
        <v>3900</v>
      </c>
      <c r="I11" s="115">
        <v>0</v>
      </c>
      <c r="J11" s="115">
        <v>0</v>
      </c>
      <c r="K11" s="115">
        <v>0</v>
      </c>
      <c r="L11" s="211">
        <v>0</v>
      </c>
      <c r="M11" s="211">
        <v>47734</v>
      </c>
      <c r="N11" s="211">
        <v>378305</v>
      </c>
      <c r="O11" s="115">
        <v>0</v>
      </c>
      <c r="P11" s="115">
        <v>0</v>
      </c>
      <c r="Q11" s="115">
        <v>0</v>
      </c>
      <c r="R11" s="212">
        <v>2017</v>
      </c>
    </row>
    <row r="12" spans="1:18" s="213" customFormat="1" ht="15.6">
      <c r="A12" s="210">
        <v>2018</v>
      </c>
      <c r="B12" s="115">
        <v>0</v>
      </c>
      <c r="C12" s="115">
        <v>0</v>
      </c>
      <c r="D12" s="115">
        <v>0</v>
      </c>
      <c r="E12" s="211">
        <v>4786</v>
      </c>
      <c r="F12" s="115"/>
      <c r="G12" s="115">
        <v>0</v>
      </c>
      <c r="H12" s="211">
        <v>4034</v>
      </c>
      <c r="I12" s="115">
        <v>0</v>
      </c>
      <c r="J12" s="115">
        <v>0</v>
      </c>
      <c r="K12" s="115">
        <v>0</v>
      </c>
      <c r="L12" s="115">
        <v>0</v>
      </c>
      <c r="M12" s="211">
        <v>46092</v>
      </c>
      <c r="N12" s="211">
        <v>282925</v>
      </c>
      <c r="O12" s="115">
        <v>0</v>
      </c>
      <c r="P12" s="115">
        <v>0</v>
      </c>
      <c r="Q12" s="115">
        <v>0</v>
      </c>
      <c r="R12" s="212">
        <v>2018</v>
      </c>
    </row>
    <row r="13" spans="1:18" s="213" customFormat="1" ht="15.6">
      <c r="A13" s="210">
        <v>2019</v>
      </c>
      <c r="B13" s="115">
        <v>0</v>
      </c>
      <c r="C13" s="115">
        <v>0</v>
      </c>
      <c r="D13" s="115">
        <v>0</v>
      </c>
      <c r="E13" s="211">
        <v>1297</v>
      </c>
      <c r="F13" s="115">
        <v>0</v>
      </c>
      <c r="G13" s="115">
        <v>0</v>
      </c>
      <c r="H13" s="211">
        <v>4148</v>
      </c>
      <c r="I13" s="115">
        <v>0</v>
      </c>
      <c r="J13" s="115">
        <v>0</v>
      </c>
      <c r="K13" s="115">
        <v>0</v>
      </c>
      <c r="L13" s="115">
        <v>0</v>
      </c>
      <c r="M13" s="211">
        <v>11772</v>
      </c>
      <c r="N13" s="211">
        <v>393530</v>
      </c>
      <c r="O13" s="115">
        <v>0</v>
      </c>
      <c r="P13" s="115">
        <v>242000</v>
      </c>
      <c r="Q13" s="115">
        <v>0</v>
      </c>
      <c r="R13" s="212">
        <v>2019</v>
      </c>
    </row>
    <row r="14" spans="1:18" s="213" customFormat="1" ht="15.6">
      <c r="A14" s="210">
        <v>2020</v>
      </c>
      <c r="B14" s="115">
        <v>0</v>
      </c>
      <c r="C14" s="115">
        <v>0</v>
      </c>
      <c r="D14" s="115">
        <v>0</v>
      </c>
      <c r="E14" s="211">
        <v>5604</v>
      </c>
      <c r="F14" s="115">
        <v>500</v>
      </c>
      <c r="G14" s="115">
        <v>0</v>
      </c>
      <c r="H14" s="211">
        <v>4310</v>
      </c>
      <c r="I14" s="115">
        <v>0</v>
      </c>
      <c r="J14" s="115">
        <v>0</v>
      </c>
      <c r="K14" s="115">
        <v>0</v>
      </c>
      <c r="L14" s="115">
        <v>0</v>
      </c>
      <c r="M14" s="211">
        <v>10313</v>
      </c>
      <c r="N14" s="211">
        <v>400529</v>
      </c>
      <c r="O14" s="115">
        <v>0</v>
      </c>
      <c r="P14" s="355">
        <v>1932000</v>
      </c>
      <c r="Q14" s="115">
        <v>20000</v>
      </c>
      <c r="R14" s="212">
        <v>2020</v>
      </c>
    </row>
    <row r="15" spans="1:18" s="245" customFormat="1" ht="15.6">
      <c r="A15" s="244">
        <v>2021</v>
      </c>
      <c r="B15" s="394" t="s">
        <v>370</v>
      </c>
      <c r="C15" s="395">
        <v>0</v>
      </c>
      <c r="D15" s="395">
        <v>0</v>
      </c>
      <c r="E15" s="396">
        <v>2527</v>
      </c>
      <c r="F15" s="395">
        <v>1000</v>
      </c>
      <c r="G15" s="395">
        <v>0</v>
      </c>
      <c r="H15" s="396">
        <v>4516</v>
      </c>
      <c r="I15" s="394" t="s">
        <v>370</v>
      </c>
      <c r="J15" s="395">
        <v>0</v>
      </c>
      <c r="K15" s="394" t="s">
        <v>370</v>
      </c>
      <c r="L15" s="394" t="s">
        <v>370</v>
      </c>
      <c r="M15" s="396">
        <v>59383</v>
      </c>
      <c r="N15" s="396">
        <v>140000</v>
      </c>
      <c r="O15" s="395">
        <v>0</v>
      </c>
      <c r="P15" s="397" t="s">
        <v>370</v>
      </c>
      <c r="Q15" s="394" t="s">
        <v>370</v>
      </c>
      <c r="R15" s="214">
        <v>2021</v>
      </c>
    </row>
    <row r="16" spans="1:18" s="128" customFormat="1" ht="15" customHeight="1">
      <c r="A16" s="120" t="s">
        <v>184</v>
      </c>
      <c r="B16" s="392"/>
      <c r="C16" s="392"/>
      <c r="D16" s="392"/>
      <c r="E16" s="392"/>
      <c r="F16" s="392"/>
      <c r="G16" s="122"/>
      <c r="H16" s="120"/>
      <c r="I16" s="392"/>
      <c r="J16" s="127"/>
      <c r="K16" s="127"/>
      <c r="L16" s="127"/>
      <c r="M16" s="120"/>
      <c r="N16" s="120"/>
      <c r="O16" s="120"/>
      <c r="P16" s="120"/>
      <c r="Q16" s="120"/>
      <c r="R16" s="122" t="s">
        <v>185</v>
      </c>
    </row>
    <row r="17" spans="2:18" s="128" customFormat="1" ht="16.5" customHeight="1">
      <c r="B17" s="129"/>
      <c r="C17" s="129"/>
      <c r="D17" s="129"/>
      <c r="E17" s="129"/>
      <c r="M17" s="215"/>
      <c r="R17" s="129"/>
    </row>
    <row r="18" spans="2:18" s="128" customFormat="1" ht="16.5" customHeight="1">
      <c r="B18" s="129"/>
      <c r="C18" s="129"/>
      <c r="D18" s="129"/>
      <c r="E18" s="129"/>
      <c r="M18" s="215"/>
      <c r="R18" s="129"/>
    </row>
    <row r="19" spans="2:18" s="128" customFormat="1" ht="24.75" customHeight="1">
      <c r="B19" s="129"/>
      <c r="C19" s="129"/>
      <c r="D19" s="129"/>
      <c r="E19" s="129"/>
      <c r="M19" s="215"/>
      <c r="R19" s="129"/>
    </row>
    <row r="20" spans="2:18" s="128" customFormat="1" ht="14.25" customHeight="1">
      <c r="B20" s="129"/>
      <c r="C20" s="129"/>
      <c r="D20" s="129"/>
      <c r="E20" s="129"/>
      <c r="M20" s="215"/>
      <c r="R20" s="129"/>
    </row>
    <row r="21" spans="2:18" s="128" customFormat="1" ht="14.25" customHeight="1">
      <c r="B21" s="129"/>
      <c r="C21" s="129"/>
      <c r="D21" s="129"/>
      <c r="E21" s="129"/>
      <c r="M21" s="215"/>
      <c r="R21" s="129"/>
    </row>
    <row r="22" spans="2:18" ht="14.25" customHeight="1">
      <c r="M22" s="216"/>
    </row>
    <row r="23" spans="2:18" ht="14.25" customHeight="1">
      <c r="M23" s="216"/>
    </row>
    <row r="24" spans="2:18" ht="18" customHeight="1">
      <c r="M24" s="216"/>
    </row>
    <row r="25" spans="2:18" ht="14.25" customHeight="1">
      <c r="M25" s="216"/>
    </row>
    <row r="26" spans="2:18" ht="14.25" customHeight="1">
      <c r="M26" s="216"/>
    </row>
    <row r="27" spans="2:18" ht="14.25" customHeight="1">
      <c r="M27" s="216"/>
    </row>
    <row r="28" spans="2:18" ht="14.25" customHeight="1">
      <c r="M28" s="216"/>
    </row>
    <row r="29" spans="2:18" ht="18" customHeight="1">
      <c r="M29" s="216"/>
    </row>
    <row r="30" spans="2:18" ht="14.4" customHeight="1">
      <c r="M30" s="216"/>
    </row>
    <row r="31" spans="2:18" ht="14.4" customHeight="1">
      <c r="M31" s="216"/>
    </row>
    <row r="32" spans="2:18" ht="14.4" customHeight="1">
      <c r="M32" s="216"/>
    </row>
    <row r="33" spans="13:13" ht="14.4" customHeight="1">
      <c r="M33" s="216"/>
    </row>
    <row r="34" spans="13:13" ht="18" customHeight="1">
      <c r="M34" s="216"/>
    </row>
    <row r="35" spans="13:13" ht="14.4" customHeight="1">
      <c r="M35" s="216"/>
    </row>
    <row r="36" spans="13:13" ht="14.4" customHeight="1">
      <c r="M36" s="216"/>
    </row>
    <row r="37" spans="13:13" ht="14.4" customHeight="1">
      <c r="M37" s="216"/>
    </row>
    <row r="38" spans="13:13" ht="14.4" customHeight="1">
      <c r="M38" s="216"/>
    </row>
    <row r="39" spans="13:13" ht="14.4" customHeight="1">
      <c r="M39" s="216"/>
    </row>
    <row r="40" spans="13:13" ht="5.25" customHeight="1">
      <c r="M40" s="216"/>
    </row>
    <row r="41" spans="13:13" ht="15" customHeight="1">
      <c r="M41" s="216"/>
    </row>
    <row r="42" spans="13:13" ht="15" customHeight="1">
      <c r="M42" s="216"/>
    </row>
    <row r="43" spans="13:13" ht="15" customHeight="1">
      <c r="M43" s="216"/>
    </row>
    <row r="44" spans="13:13">
      <c r="M44" s="216"/>
    </row>
  </sheetData>
  <mergeCells count="10">
    <mergeCell ref="A3:A6"/>
    <mergeCell ref="R3:R6"/>
    <mergeCell ref="B5:B6"/>
    <mergeCell ref="C5:C6"/>
    <mergeCell ref="I5:I6"/>
    <mergeCell ref="M5:M6"/>
    <mergeCell ref="O5:O6"/>
    <mergeCell ref="P5:P6"/>
    <mergeCell ref="Q5:Q6"/>
    <mergeCell ref="Q3:Q4"/>
  </mergeCells>
  <phoneticPr fontId="3" type="noConversion"/>
  <printOptions horizontalCentered="1" gridLinesSet="0"/>
  <pageMargins left="1.2204724409448819" right="1.2204724409448819" top="1.0236220472440944" bottom="2.3622047244094491" header="0" footer="0"/>
  <pageSetup paperSize="9" scale="71" orientation="portrait" r:id="rId1"/>
  <headerFooter alignWithMargins="0"/>
  <colBreaks count="1" manualBreakCount="1">
    <brk id="9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499984740745262"/>
  </sheetPr>
  <dimension ref="A1:H15"/>
  <sheetViews>
    <sheetView view="pageBreakPreview" zoomScaleSheetLayoutView="100" workbookViewId="0">
      <pane xSplit="1" ySplit="1" topLeftCell="B2" activePane="bottomRight" state="frozen"/>
      <selection pane="topRight"/>
      <selection pane="bottomLeft"/>
      <selection pane="bottomRight" activeCell="A11" sqref="A11"/>
    </sheetView>
  </sheetViews>
  <sheetFormatPr defaultColWidth="9" defaultRowHeight="19.2"/>
  <cols>
    <col min="1" max="1" width="10.59765625" style="154" customWidth="1"/>
    <col min="2" max="2" width="16" style="130" customWidth="1"/>
    <col min="3" max="4" width="16" style="154" customWidth="1"/>
    <col min="5" max="5" width="12.19921875" style="154" customWidth="1"/>
    <col min="6" max="6" width="12.19921875" style="130" customWidth="1"/>
    <col min="7" max="7" width="14" style="154" customWidth="1"/>
    <col min="8" max="16384" width="9" style="154"/>
  </cols>
  <sheetData>
    <row r="1" spans="1:8" s="130" customFormat="1">
      <c r="H1" s="310"/>
    </row>
    <row r="2" spans="1:8" s="217" customFormat="1" ht="25.5" customHeight="1">
      <c r="A2" s="528" t="s">
        <v>303</v>
      </c>
      <c r="B2" s="528"/>
      <c r="C2" s="528"/>
      <c r="D2" s="528"/>
      <c r="E2" s="528"/>
      <c r="F2" s="528" t="s">
        <v>262</v>
      </c>
      <c r="G2" s="528"/>
      <c r="H2" s="528"/>
    </row>
    <row r="3" spans="1:8" s="217" customFormat="1" ht="10.5" customHeight="1"/>
    <row r="4" spans="1:8" s="217" customFormat="1" ht="18" thickBot="1">
      <c r="A4" s="218" t="s">
        <v>234</v>
      </c>
      <c r="B4" s="219"/>
      <c r="C4" s="219"/>
      <c r="D4" s="219"/>
      <c r="E4" s="219"/>
      <c r="F4" s="219"/>
      <c r="G4" s="219"/>
      <c r="H4" s="220" t="s">
        <v>233</v>
      </c>
    </row>
    <row r="5" spans="1:8" s="101" customFormat="1" ht="17.100000000000001" customHeight="1" thickTop="1">
      <c r="A5" s="311"/>
      <c r="B5" s="529" t="s">
        <v>263</v>
      </c>
      <c r="C5" s="500" t="s">
        <v>235</v>
      </c>
      <c r="D5" s="500" t="s">
        <v>236</v>
      </c>
      <c r="E5" s="532" t="s">
        <v>237</v>
      </c>
      <c r="F5" s="498" t="s">
        <v>238</v>
      </c>
      <c r="G5" s="533" t="s">
        <v>239</v>
      </c>
      <c r="H5" s="533" t="s">
        <v>240</v>
      </c>
    </row>
    <row r="6" spans="1:8" s="101" customFormat="1" ht="17.100000000000001" customHeight="1">
      <c r="A6" s="102" t="s">
        <v>298</v>
      </c>
      <c r="B6" s="529"/>
      <c r="C6" s="500"/>
      <c r="D6" s="500"/>
      <c r="E6" s="500"/>
      <c r="F6" s="498"/>
      <c r="G6" s="533"/>
      <c r="H6" s="533"/>
    </row>
    <row r="7" spans="1:8" s="101" customFormat="1" ht="17.100000000000001" customHeight="1">
      <c r="A7" s="102" t="s">
        <v>299</v>
      </c>
      <c r="B7" s="529"/>
      <c r="C7" s="500"/>
      <c r="D7" s="500"/>
      <c r="E7" s="500"/>
      <c r="F7" s="498"/>
      <c r="G7" s="533"/>
      <c r="H7" s="535"/>
    </row>
    <row r="8" spans="1:8" s="101" customFormat="1" ht="17.100000000000001" customHeight="1">
      <c r="A8" s="312"/>
      <c r="B8" s="530"/>
      <c r="C8" s="531"/>
      <c r="D8" s="531"/>
      <c r="E8" s="531"/>
      <c r="F8" s="499"/>
      <c r="G8" s="534"/>
      <c r="H8" s="536"/>
    </row>
    <row r="9" spans="1:8" s="130" customFormat="1">
      <c r="A9" s="393">
        <v>2017</v>
      </c>
      <c r="B9" s="221">
        <v>0.64</v>
      </c>
      <c r="C9" s="221">
        <v>0.7</v>
      </c>
      <c r="D9" s="222">
        <v>0</v>
      </c>
      <c r="E9" s="222">
        <v>0</v>
      </c>
      <c r="F9" s="222">
        <v>0</v>
      </c>
      <c r="G9" s="222">
        <v>0</v>
      </c>
      <c r="H9" s="212">
        <v>2017</v>
      </c>
    </row>
    <row r="10" spans="1:8" s="130" customFormat="1">
      <c r="A10" s="210">
        <v>2018</v>
      </c>
      <c r="B10" s="221">
        <v>0.1</v>
      </c>
      <c r="C10" s="221">
        <v>0</v>
      </c>
      <c r="D10" s="222">
        <v>1</v>
      </c>
      <c r="E10" s="222">
        <v>0</v>
      </c>
      <c r="F10" s="222">
        <v>0</v>
      </c>
      <c r="G10" s="222">
        <v>0</v>
      </c>
      <c r="H10" s="212">
        <v>2018</v>
      </c>
    </row>
    <row r="11" spans="1:8" s="130" customFormat="1">
      <c r="A11" s="210">
        <v>2019</v>
      </c>
      <c r="B11" s="221">
        <v>0.17</v>
      </c>
      <c r="C11" s="221">
        <v>0.77</v>
      </c>
      <c r="D11" s="222">
        <v>3</v>
      </c>
      <c r="E11" s="222">
        <v>0</v>
      </c>
      <c r="F11" s="222">
        <v>0</v>
      </c>
      <c r="G11" s="222">
        <v>0</v>
      </c>
      <c r="H11" s="212">
        <v>2019</v>
      </c>
    </row>
    <row r="12" spans="1:8" s="130" customFormat="1">
      <c r="A12" s="210">
        <v>2020</v>
      </c>
      <c r="B12" s="398">
        <v>0.05</v>
      </c>
      <c r="C12" s="398">
        <v>0.31</v>
      </c>
      <c r="D12" s="222">
        <v>0</v>
      </c>
      <c r="E12" s="222">
        <v>0</v>
      </c>
      <c r="F12" s="222">
        <v>0</v>
      </c>
      <c r="G12" s="222">
        <v>0</v>
      </c>
      <c r="H12" s="212">
        <v>2020</v>
      </c>
    </row>
    <row r="13" spans="1:8" s="130" customFormat="1">
      <c r="A13" s="244">
        <v>2021</v>
      </c>
      <c r="B13" s="399">
        <v>0.1</v>
      </c>
      <c r="C13" s="399">
        <v>0.2</v>
      </c>
      <c r="D13" s="400">
        <v>1</v>
      </c>
      <c r="E13" s="399"/>
      <c r="F13" s="399"/>
      <c r="G13" s="400"/>
      <c r="H13" s="214">
        <v>2021</v>
      </c>
    </row>
    <row r="14" spans="1:8" s="130" customFormat="1">
      <c r="A14" s="120" t="s">
        <v>184</v>
      </c>
      <c r="H14" s="122" t="s">
        <v>244</v>
      </c>
    </row>
    <row r="15" spans="1:8" s="130" customFormat="1" ht="13.5" customHeight="1">
      <c r="A15" s="223"/>
      <c r="H15" s="310"/>
    </row>
  </sheetData>
  <mergeCells count="9">
    <mergeCell ref="A2:E2"/>
    <mergeCell ref="F2:H2"/>
    <mergeCell ref="B5:B8"/>
    <mergeCell ref="C5:C8"/>
    <mergeCell ref="D5:D8"/>
    <mergeCell ref="E5:E8"/>
    <mergeCell ref="F5:F8"/>
    <mergeCell ref="G5:G8"/>
    <mergeCell ref="H5:H8"/>
  </mergeCells>
  <phoneticPr fontId="3" type="noConversion"/>
  <printOptions horizontalCentered="1" gridLinesSet="0"/>
  <pageMargins left="1.2204724409448819" right="1.2204724409448819" top="1.0236220472440944" bottom="2.3622047244094491" header="0" footer="0"/>
  <pageSetup paperSize="9" scale="88" orientation="portrait" r:id="rId1"/>
  <headerFooter alignWithMargins="0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84740745262"/>
  </sheetPr>
  <dimension ref="A1:V460"/>
  <sheetViews>
    <sheetView view="pageBreakPreview" zoomScale="98" zoomScaleSheetLayoutView="98" workbookViewId="0">
      <pane ySplit="6" topLeftCell="A13" activePane="bottomLeft" state="frozen"/>
      <selection activeCell="D8" sqref="D8"/>
      <selection pane="bottomLeft" activeCell="A13" sqref="A13:A17"/>
    </sheetView>
  </sheetViews>
  <sheetFormatPr defaultColWidth="9" defaultRowHeight="19.2"/>
  <cols>
    <col min="1" max="1" width="8.5" style="154" customWidth="1"/>
    <col min="2" max="2" width="9.69921875" style="154" customWidth="1"/>
    <col min="3" max="4" width="9.69921875" style="367" customWidth="1"/>
    <col min="5" max="5" width="9.69921875" style="154" customWidth="1"/>
    <col min="6" max="6" width="9.69921875" style="368" customWidth="1"/>
    <col min="7" max="9" width="9.69921875" style="369" customWidth="1"/>
    <col min="10" max="10" width="9.69921875" style="371" customWidth="1"/>
    <col min="11" max="12" width="9.69921875" style="367" customWidth="1"/>
    <col min="13" max="13" width="9.69921875" style="371" customWidth="1"/>
    <col min="14" max="14" width="9.69921875" style="372" customWidth="1"/>
    <col min="15" max="16" width="9.69921875" style="373" customWidth="1"/>
    <col min="17" max="18" width="9.69921875" style="154" customWidth="1"/>
    <col min="19" max="20" width="9.69921875" style="374" customWidth="1"/>
    <col min="21" max="21" width="9.69921875" style="154" customWidth="1"/>
    <col min="22" max="22" width="8.69921875" style="130" customWidth="1"/>
    <col min="23" max="16384" width="9" style="154"/>
  </cols>
  <sheetData>
    <row r="1" spans="1:22" s="93" customFormat="1" ht="21.6">
      <c r="A1" s="89" t="s">
        <v>304</v>
      </c>
      <c r="B1" s="89"/>
      <c r="C1" s="90"/>
      <c r="D1" s="90"/>
      <c r="E1" s="89"/>
      <c r="F1" s="91"/>
      <c r="G1" s="90"/>
      <c r="H1" s="90"/>
      <c r="I1" s="90"/>
      <c r="J1" s="313"/>
      <c r="K1" s="90"/>
      <c r="L1" s="90"/>
      <c r="M1" s="314"/>
      <c r="N1" s="315" t="s">
        <v>265</v>
      </c>
      <c r="O1" s="92"/>
      <c r="P1" s="92"/>
      <c r="Q1" s="89"/>
      <c r="R1" s="89"/>
      <c r="S1" s="89"/>
      <c r="T1" s="89"/>
      <c r="U1" s="89"/>
      <c r="V1" s="92"/>
    </row>
    <row r="2" spans="1:22" s="133" customFormat="1" ht="20.100000000000001" customHeight="1" thickBot="1">
      <c r="A2" s="131" t="s">
        <v>264</v>
      </c>
      <c r="B2" s="131"/>
      <c r="C2" s="224"/>
      <c r="D2" s="224"/>
      <c r="E2" s="131"/>
      <c r="F2" s="225"/>
      <c r="G2" s="316"/>
      <c r="H2" s="316"/>
      <c r="I2" s="316"/>
      <c r="J2" s="317"/>
      <c r="K2" s="318"/>
      <c r="L2" s="318"/>
      <c r="M2" s="317"/>
      <c r="N2" s="319"/>
      <c r="O2" s="320"/>
      <c r="P2" s="320"/>
      <c r="Q2" s="132"/>
      <c r="R2" s="132"/>
      <c r="S2" s="321"/>
      <c r="T2" s="321"/>
      <c r="U2" s="132"/>
      <c r="V2" s="226" t="s">
        <v>54</v>
      </c>
    </row>
    <row r="3" spans="1:22" s="332" customFormat="1" ht="39.75" customHeight="1" thickTop="1">
      <c r="A3" s="537" t="s">
        <v>183</v>
      </c>
      <c r="B3" s="322" t="s">
        <v>182</v>
      </c>
      <c r="C3" s="323"/>
      <c r="D3" s="323"/>
      <c r="E3" s="324"/>
      <c r="F3" s="325" t="s">
        <v>181</v>
      </c>
      <c r="G3" s="326"/>
      <c r="H3" s="326"/>
      <c r="I3" s="327"/>
      <c r="J3" s="543" t="s">
        <v>180</v>
      </c>
      <c r="K3" s="544"/>
      <c r="L3" s="544"/>
      <c r="M3" s="544"/>
      <c r="N3" s="328" t="s">
        <v>316</v>
      </c>
      <c r="O3" s="329"/>
      <c r="P3" s="329"/>
      <c r="Q3" s="324"/>
      <c r="R3" s="330" t="s">
        <v>179</v>
      </c>
      <c r="S3" s="331"/>
      <c r="T3" s="331"/>
      <c r="U3" s="331"/>
      <c r="V3" s="540" t="s">
        <v>178</v>
      </c>
    </row>
    <row r="4" spans="1:22" s="339" customFormat="1" ht="20.25" customHeight="1">
      <c r="A4" s="538"/>
      <c r="B4" s="333" t="s">
        <v>315</v>
      </c>
      <c r="C4" s="334" t="s">
        <v>100</v>
      </c>
      <c r="D4" s="335" t="s">
        <v>366</v>
      </c>
      <c r="E4" s="336" t="s">
        <v>55</v>
      </c>
      <c r="F4" s="333" t="s">
        <v>315</v>
      </c>
      <c r="G4" s="334" t="s">
        <v>100</v>
      </c>
      <c r="H4" s="335" t="s">
        <v>366</v>
      </c>
      <c r="I4" s="336" t="s">
        <v>55</v>
      </c>
      <c r="J4" s="333" t="s">
        <v>315</v>
      </c>
      <c r="K4" s="337" t="s">
        <v>100</v>
      </c>
      <c r="L4" s="335" t="s">
        <v>366</v>
      </c>
      <c r="M4" s="333" t="s">
        <v>55</v>
      </c>
      <c r="N4" s="333" t="s">
        <v>315</v>
      </c>
      <c r="O4" s="337" t="s">
        <v>100</v>
      </c>
      <c r="P4" s="335" t="s">
        <v>366</v>
      </c>
      <c r="Q4" s="333" t="s">
        <v>55</v>
      </c>
      <c r="R4" s="333" t="s">
        <v>315</v>
      </c>
      <c r="S4" s="338" t="s">
        <v>100</v>
      </c>
      <c r="T4" s="335" t="s">
        <v>366</v>
      </c>
      <c r="U4" s="336" t="s">
        <v>55</v>
      </c>
      <c r="V4" s="541"/>
    </row>
    <row r="5" spans="1:22" s="339" customFormat="1" ht="20.25" customHeight="1">
      <c r="A5" s="538"/>
      <c r="B5" s="199"/>
      <c r="C5" s="340"/>
      <c r="D5" s="341"/>
      <c r="E5" s="201" t="s">
        <v>177</v>
      </c>
      <c r="F5" s="342"/>
      <c r="G5" s="340"/>
      <c r="H5" s="341"/>
      <c r="I5" s="201" t="s">
        <v>177</v>
      </c>
      <c r="J5" s="343"/>
      <c r="K5" s="344"/>
      <c r="L5" s="341"/>
      <c r="M5" s="199" t="s">
        <v>177</v>
      </c>
      <c r="N5" s="199"/>
      <c r="O5" s="344"/>
      <c r="P5" s="341"/>
      <c r="Q5" s="199" t="s">
        <v>177</v>
      </c>
      <c r="R5" s="343"/>
      <c r="S5" s="345"/>
      <c r="T5" s="341"/>
      <c r="U5" s="201" t="s">
        <v>177</v>
      </c>
      <c r="V5" s="541"/>
    </row>
    <row r="6" spans="1:22" s="339" customFormat="1" ht="20.25" customHeight="1">
      <c r="A6" s="539"/>
      <c r="B6" s="346" t="s">
        <v>56</v>
      </c>
      <c r="C6" s="347" t="s">
        <v>53</v>
      </c>
      <c r="D6" s="348" t="s">
        <v>367</v>
      </c>
      <c r="E6" s="346" t="s">
        <v>176</v>
      </c>
      <c r="F6" s="349" t="s">
        <v>56</v>
      </c>
      <c r="G6" s="347" t="s">
        <v>53</v>
      </c>
      <c r="H6" s="348" t="s">
        <v>367</v>
      </c>
      <c r="I6" s="346" t="s">
        <v>176</v>
      </c>
      <c r="J6" s="346" t="s">
        <v>56</v>
      </c>
      <c r="K6" s="350" t="s">
        <v>53</v>
      </c>
      <c r="L6" s="348" t="s">
        <v>367</v>
      </c>
      <c r="M6" s="351" t="s">
        <v>176</v>
      </c>
      <c r="N6" s="351" t="s">
        <v>56</v>
      </c>
      <c r="O6" s="350" t="s">
        <v>53</v>
      </c>
      <c r="P6" s="348" t="s">
        <v>367</v>
      </c>
      <c r="Q6" s="351" t="s">
        <v>176</v>
      </c>
      <c r="R6" s="351" t="s">
        <v>56</v>
      </c>
      <c r="S6" s="350" t="s">
        <v>53</v>
      </c>
      <c r="T6" s="348" t="s">
        <v>367</v>
      </c>
      <c r="U6" s="346" t="s">
        <v>176</v>
      </c>
      <c r="V6" s="542"/>
    </row>
    <row r="7" spans="1:22" s="150" customFormat="1" ht="44.4" customHeight="1">
      <c r="A7" s="352">
        <v>2011</v>
      </c>
      <c r="B7" s="353">
        <v>6</v>
      </c>
      <c r="C7" s="354">
        <v>1.51</v>
      </c>
      <c r="D7" s="354" t="s">
        <v>368</v>
      </c>
      <c r="E7" s="353">
        <v>140422</v>
      </c>
      <c r="F7" s="355">
        <v>0</v>
      </c>
      <c r="G7" s="356">
        <v>0</v>
      </c>
      <c r="H7" s="354" t="s">
        <v>368</v>
      </c>
      <c r="I7" s="355">
        <v>0</v>
      </c>
      <c r="J7" s="355">
        <v>1</v>
      </c>
      <c r="K7" s="356">
        <v>0.01</v>
      </c>
      <c r="L7" s="354" t="s">
        <v>368</v>
      </c>
      <c r="M7" s="355">
        <v>431</v>
      </c>
      <c r="N7" s="355">
        <v>5</v>
      </c>
      <c r="O7" s="356">
        <v>1.5</v>
      </c>
      <c r="P7" s="354" t="s">
        <v>368</v>
      </c>
      <c r="Q7" s="355">
        <v>139991</v>
      </c>
      <c r="R7" s="355">
        <v>0</v>
      </c>
      <c r="S7" s="356">
        <v>0</v>
      </c>
      <c r="T7" s="354" t="s">
        <v>368</v>
      </c>
      <c r="U7" s="355">
        <v>0</v>
      </c>
      <c r="V7" s="149">
        <v>2011</v>
      </c>
    </row>
    <row r="8" spans="1:22" s="150" customFormat="1" ht="44.4" customHeight="1">
      <c r="A8" s="113">
        <v>2012</v>
      </c>
      <c r="B8" s="353">
        <v>7</v>
      </c>
      <c r="C8" s="354">
        <v>1.8</v>
      </c>
      <c r="D8" s="354" t="s">
        <v>368</v>
      </c>
      <c r="E8" s="353">
        <v>160602</v>
      </c>
      <c r="F8" s="355">
        <v>0</v>
      </c>
      <c r="G8" s="356">
        <v>0</v>
      </c>
      <c r="H8" s="354" t="s">
        <v>368</v>
      </c>
      <c r="I8" s="355">
        <v>0</v>
      </c>
      <c r="J8" s="355">
        <v>1</v>
      </c>
      <c r="K8" s="356">
        <v>0.01</v>
      </c>
      <c r="L8" s="354" t="s">
        <v>368</v>
      </c>
      <c r="M8" s="355">
        <v>0</v>
      </c>
      <c r="N8" s="355">
        <v>5</v>
      </c>
      <c r="O8" s="356">
        <v>1.78</v>
      </c>
      <c r="P8" s="354" t="s">
        <v>368</v>
      </c>
      <c r="Q8" s="355">
        <v>160602</v>
      </c>
      <c r="R8" s="355">
        <v>1</v>
      </c>
      <c r="S8" s="356">
        <v>0.01</v>
      </c>
      <c r="T8" s="354" t="s">
        <v>368</v>
      </c>
      <c r="U8" s="355">
        <v>0</v>
      </c>
      <c r="V8" s="149">
        <v>2012</v>
      </c>
    </row>
    <row r="9" spans="1:22" s="150" customFormat="1" ht="44.4" customHeight="1">
      <c r="A9" s="113">
        <v>2013</v>
      </c>
      <c r="B9" s="353">
        <v>6</v>
      </c>
      <c r="C9" s="354">
        <v>0.97</v>
      </c>
      <c r="D9" s="354" t="s">
        <v>368</v>
      </c>
      <c r="E9" s="353">
        <v>39179</v>
      </c>
      <c r="F9" s="355">
        <v>0</v>
      </c>
      <c r="G9" s="356">
        <v>0</v>
      </c>
      <c r="H9" s="354" t="s">
        <v>368</v>
      </c>
      <c r="I9" s="355">
        <v>0</v>
      </c>
      <c r="J9" s="355">
        <v>2</v>
      </c>
      <c r="K9" s="356">
        <v>0.15</v>
      </c>
      <c r="L9" s="354" t="s">
        <v>368</v>
      </c>
      <c r="M9" s="355">
        <v>4624</v>
      </c>
      <c r="N9" s="355">
        <v>4</v>
      </c>
      <c r="O9" s="356">
        <v>0.82</v>
      </c>
      <c r="P9" s="354" t="s">
        <v>368</v>
      </c>
      <c r="Q9" s="355">
        <v>33505</v>
      </c>
      <c r="R9" s="355">
        <v>0</v>
      </c>
      <c r="S9" s="356">
        <v>0</v>
      </c>
      <c r="T9" s="354" t="s">
        <v>368</v>
      </c>
      <c r="U9" s="355">
        <v>1050</v>
      </c>
      <c r="V9" s="149">
        <v>2013</v>
      </c>
    </row>
    <row r="10" spans="1:22" s="150" customFormat="1" ht="44.4" customHeight="1">
      <c r="A10" s="113">
        <v>2014</v>
      </c>
      <c r="B10" s="353">
        <v>1</v>
      </c>
      <c r="C10" s="354">
        <v>0.19</v>
      </c>
      <c r="D10" s="354" t="s">
        <v>368</v>
      </c>
      <c r="E10" s="353">
        <v>0.3</v>
      </c>
      <c r="F10" s="355">
        <v>0</v>
      </c>
      <c r="G10" s="356">
        <v>0</v>
      </c>
      <c r="H10" s="354" t="s">
        <v>368</v>
      </c>
      <c r="I10" s="355">
        <v>0</v>
      </c>
      <c r="J10" s="355">
        <v>1</v>
      </c>
      <c r="K10" s="356">
        <v>0.19</v>
      </c>
      <c r="L10" s="354" t="s">
        <v>368</v>
      </c>
      <c r="M10" s="355">
        <v>0.3</v>
      </c>
      <c r="N10" s="355">
        <v>0</v>
      </c>
      <c r="O10" s="356">
        <v>0</v>
      </c>
      <c r="P10" s="354" t="s">
        <v>368</v>
      </c>
      <c r="Q10" s="355">
        <v>0</v>
      </c>
      <c r="R10" s="355">
        <v>0</v>
      </c>
      <c r="S10" s="356">
        <v>0</v>
      </c>
      <c r="T10" s="354" t="s">
        <v>368</v>
      </c>
      <c r="U10" s="355">
        <v>0</v>
      </c>
      <c r="V10" s="149">
        <v>2014</v>
      </c>
    </row>
    <row r="11" spans="1:22" s="150" customFormat="1" ht="44.4" customHeight="1">
      <c r="A11" s="113">
        <v>2015</v>
      </c>
      <c r="B11" s="353">
        <v>17</v>
      </c>
      <c r="C11" s="354">
        <v>6.2700000000000005</v>
      </c>
      <c r="D11" s="354" t="s">
        <v>368</v>
      </c>
      <c r="E11" s="353">
        <v>227256</v>
      </c>
      <c r="F11" s="355">
        <v>0</v>
      </c>
      <c r="G11" s="356">
        <v>0</v>
      </c>
      <c r="H11" s="354" t="s">
        <v>368</v>
      </c>
      <c r="I11" s="355">
        <v>0</v>
      </c>
      <c r="J11" s="355">
        <v>0</v>
      </c>
      <c r="K11" s="356">
        <v>0</v>
      </c>
      <c r="L11" s="354" t="s">
        <v>368</v>
      </c>
      <c r="M11" s="355">
        <v>0</v>
      </c>
      <c r="N11" s="355">
        <v>6</v>
      </c>
      <c r="O11" s="356">
        <v>5.45</v>
      </c>
      <c r="P11" s="354" t="s">
        <v>368</v>
      </c>
      <c r="Q11" s="355">
        <v>126177</v>
      </c>
      <c r="R11" s="355">
        <v>0</v>
      </c>
      <c r="S11" s="356">
        <v>0</v>
      </c>
      <c r="T11" s="354" t="s">
        <v>368</v>
      </c>
      <c r="U11" s="355">
        <v>0</v>
      </c>
      <c r="V11" s="149">
        <v>2015</v>
      </c>
    </row>
    <row r="12" spans="1:22" s="150" customFormat="1" ht="44.4" customHeight="1">
      <c r="A12" s="113">
        <v>2016</v>
      </c>
      <c r="B12" s="353">
        <v>13</v>
      </c>
      <c r="C12" s="354">
        <v>1.7000000000000002</v>
      </c>
      <c r="D12" s="354" t="s">
        <v>368</v>
      </c>
      <c r="E12" s="353">
        <v>114114</v>
      </c>
      <c r="F12" s="355">
        <v>0</v>
      </c>
      <c r="G12" s="356">
        <v>0</v>
      </c>
      <c r="H12" s="354" t="s">
        <v>368</v>
      </c>
      <c r="I12" s="355">
        <v>0</v>
      </c>
      <c r="J12" s="355">
        <v>0</v>
      </c>
      <c r="K12" s="356">
        <v>0</v>
      </c>
      <c r="L12" s="354" t="s">
        <v>368</v>
      </c>
      <c r="M12" s="355">
        <v>0</v>
      </c>
      <c r="N12" s="355">
        <v>7</v>
      </c>
      <c r="O12" s="356">
        <v>0.92</v>
      </c>
      <c r="P12" s="354" t="s">
        <v>368</v>
      </c>
      <c r="Q12" s="355">
        <v>78523</v>
      </c>
      <c r="R12" s="355">
        <v>0</v>
      </c>
      <c r="S12" s="356">
        <v>0</v>
      </c>
      <c r="T12" s="354" t="s">
        <v>368</v>
      </c>
      <c r="U12" s="355">
        <v>0</v>
      </c>
      <c r="V12" s="149">
        <v>2016</v>
      </c>
    </row>
    <row r="13" spans="1:22" s="150" customFormat="1" ht="15.6">
      <c r="A13" s="113">
        <v>2017</v>
      </c>
      <c r="B13" s="353">
        <v>17</v>
      </c>
      <c r="C13" s="354">
        <v>3.3442999999999996</v>
      </c>
      <c r="D13" s="354" t="s">
        <v>368</v>
      </c>
      <c r="E13" s="353">
        <v>85782.51999999999</v>
      </c>
      <c r="F13" s="355">
        <v>0</v>
      </c>
      <c r="G13" s="356">
        <v>0</v>
      </c>
      <c r="H13" s="354" t="s">
        <v>368</v>
      </c>
      <c r="I13" s="355">
        <v>0</v>
      </c>
      <c r="J13" s="355">
        <v>0</v>
      </c>
      <c r="K13" s="356">
        <v>0</v>
      </c>
      <c r="L13" s="354" t="s">
        <v>368</v>
      </c>
      <c r="M13" s="355">
        <v>0</v>
      </c>
      <c r="N13" s="355">
        <v>11</v>
      </c>
      <c r="O13" s="356">
        <v>1.4642999999999999</v>
      </c>
      <c r="P13" s="354" t="s">
        <v>368</v>
      </c>
      <c r="Q13" s="355">
        <v>0</v>
      </c>
      <c r="R13" s="355">
        <v>0</v>
      </c>
      <c r="S13" s="356">
        <v>0</v>
      </c>
      <c r="T13" s="354" t="s">
        <v>368</v>
      </c>
      <c r="U13" s="355">
        <v>0</v>
      </c>
      <c r="V13" s="149">
        <v>2017</v>
      </c>
    </row>
    <row r="14" spans="1:22" s="150" customFormat="1" ht="15.6">
      <c r="A14" s="113">
        <v>2018</v>
      </c>
      <c r="B14" s="353">
        <v>14</v>
      </c>
      <c r="C14" s="354">
        <v>1.72</v>
      </c>
      <c r="D14" s="354" t="s">
        <v>368</v>
      </c>
      <c r="E14" s="353">
        <v>1078</v>
      </c>
      <c r="F14" s="355">
        <v>0</v>
      </c>
      <c r="G14" s="356">
        <v>0</v>
      </c>
      <c r="H14" s="354" t="s">
        <v>368</v>
      </c>
      <c r="I14" s="355">
        <v>0</v>
      </c>
      <c r="J14" s="355">
        <v>0</v>
      </c>
      <c r="K14" s="356">
        <v>0</v>
      </c>
      <c r="L14" s="354" t="s">
        <v>368</v>
      </c>
      <c r="M14" s="355">
        <v>0</v>
      </c>
      <c r="N14" s="355">
        <v>12</v>
      </c>
      <c r="O14" s="356">
        <v>1.5</v>
      </c>
      <c r="P14" s="354" t="s">
        <v>368</v>
      </c>
      <c r="Q14" s="355">
        <v>0</v>
      </c>
      <c r="R14" s="355">
        <v>0</v>
      </c>
      <c r="S14" s="356">
        <v>0</v>
      </c>
      <c r="T14" s="354" t="s">
        <v>368</v>
      </c>
      <c r="U14" s="355">
        <v>0</v>
      </c>
      <c r="V14" s="149">
        <v>2018</v>
      </c>
    </row>
    <row r="15" spans="1:22" s="150" customFormat="1" ht="15.6">
      <c r="A15" s="412">
        <v>2019</v>
      </c>
      <c r="B15" s="353">
        <v>16</v>
      </c>
      <c r="C15" s="354">
        <v>4.0599999999999996</v>
      </c>
      <c r="D15" s="354" t="s">
        <v>368</v>
      </c>
      <c r="E15" s="353">
        <v>526087</v>
      </c>
      <c r="F15" s="355">
        <v>0</v>
      </c>
      <c r="G15" s="356">
        <v>0</v>
      </c>
      <c r="H15" s="354" t="s">
        <v>368</v>
      </c>
      <c r="I15" s="355">
        <v>0</v>
      </c>
      <c r="J15" s="355">
        <v>0</v>
      </c>
      <c r="K15" s="356">
        <v>0</v>
      </c>
      <c r="L15" s="354" t="s">
        <v>368</v>
      </c>
      <c r="M15" s="355">
        <v>0</v>
      </c>
      <c r="N15" s="355">
        <v>16</v>
      </c>
      <c r="O15" s="356">
        <v>4.0599999999999996</v>
      </c>
      <c r="P15" s="354" t="s">
        <v>368</v>
      </c>
      <c r="Q15" s="355">
        <v>526087</v>
      </c>
      <c r="R15" s="355">
        <v>0</v>
      </c>
      <c r="S15" s="356">
        <v>0</v>
      </c>
      <c r="T15" s="354" t="s">
        <v>368</v>
      </c>
      <c r="U15" s="418">
        <v>0</v>
      </c>
      <c r="V15" s="146">
        <v>2019</v>
      </c>
    </row>
    <row r="16" spans="1:22" s="401" customFormat="1" ht="15.6">
      <c r="A16" s="413">
        <v>2020</v>
      </c>
      <c r="B16" s="403">
        <v>7</v>
      </c>
      <c r="C16" s="404">
        <v>0.27</v>
      </c>
      <c r="D16" s="404">
        <v>57.89</v>
      </c>
      <c r="E16" s="403">
        <v>6752</v>
      </c>
      <c r="F16" s="405">
        <f>-G16</f>
        <v>0</v>
      </c>
      <c r="G16" s="406">
        <v>0</v>
      </c>
      <c r="H16" s="407" t="s">
        <v>369</v>
      </c>
      <c r="I16" s="405">
        <v>0</v>
      </c>
      <c r="J16" s="405">
        <v>3</v>
      </c>
      <c r="K16" s="406"/>
      <c r="L16" s="406">
        <v>57.7</v>
      </c>
      <c r="M16" s="405">
        <v>6752</v>
      </c>
      <c r="N16" s="408">
        <v>4</v>
      </c>
      <c r="O16" s="409">
        <v>0.26500000000000001</v>
      </c>
      <c r="P16" s="409">
        <v>0.19</v>
      </c>
      <c r="Q16" s="410">
        <v>0</v>
      </c>
      <c r="R16" s="405">
        <v>0</v>
      </c>
      <c r="S16" s="406">
        <v>0</v>
      </c>
      <c r="T16" s="407" t="s">
        <v>369</v>
      </c>
      <c r="U16" s="419">
        <v>0</v>
      </c>
      <c r="V16" s="411">
        <v>2020</v>
      </c>
    </row>
    <row r="17" spans="1:22" s="402" customFormat="1" ht="15.6">
      <c r="A17" s="414">
        <v>2021</v>
      </c>
      <c r="B17" s="415">
        <f t="shared" ref="B17:E17" si="0">SUM(F17,J17,N17,R17)</f>
        <v>12</v>
      </c>
      <c r="C17" s="416">
        <f t="shared" si="0"/>
        <v>1.8613999999999999</v>
      </c>
      <c r="D17" s="416">
        <f t="shared" si="0"/>
        <v>0</v>
      </c>
      <c r="E17" s="415">
        <f t="shared" si="0"/>
        <v>0</v>
      </c>
      <c r="F17" s="415"/>
      <c r="G17" s="416"/>
      <c r="H17" s="416"/>
      <c r="I17" s="415"/>
      <c r="J17" s="415"/>
      <c r="K17" s="416">
        <v>0</v>
      </c>
      <c r="L17" s="416"/>
      <c r="M17" s="415"/>
      <c r="N17" s="415">
        <v>12</v>
      </c>
      <c r="O17" s="416">
        <v>1.8613999999999999</v>
      </c>
      <c r="P17" s="416"/>
      <c r="Q17" s="415"/>
      <c r="R17" s="415"/>
      <c r="S17" s="416">
        <v>0</v>
      </c>
      <c r="T17" s="416"/>
      <c r="U17" s="420"/>
      <c r="V17" s="417">
        <v>2021</v>
      </c>
    </row>
    <row r="18" spans="1:22" s="128" customFormat="1" ht="15.6">
      <c r="A18" s="120" t="s">
        <v>184</v>
      </c>
      <c r="B18" s="123"/>
      <c r="C18" s="124"/>
      <c r="D18" s="124"/>
      <c r="E18" s="123"/>
      <c r="F18" s="125"/>
      <c r="G18" s="126"/>
      <c r="H18" s="126"/>
      <c r="I18" s="122"/>
      <c r="J18" s="122"/>
      <c r="K18" s="195"/>
      <c r="L18" s="195"/>
      <c r="M18" s="123"/>
      <c r="N18" s="123"/>
      <c r="O18" s="127"/>
      <c r="P18" s="127"/>
      <c r="Q18" s="120"/>
      <c r="R18" s="123"/>
      <c r="S18" s="127"/>
      <c r="T18" s="127"/>
      <c r="U18" s="421"/>
      <c r="V18" s="122" t="s">
        <v>185</v>
      </c>
    </row>
    <row r="19" spans="1:22" s="128" customFormat="1" ht="19.5" customHeight="1">
      <c r="B19" s="357"/>
      <c r="C19" s="358"/>
      <c r="D19" s="358"/>
      <c r="F19" s="359"/>
      <c r="G19" s="360"/>
      <c r="H19" s="360"/>
      <c r="I19" s="358"/>
      <c r="J19" s="361"/>
      <c r="K19" s="362"/>
      <c r="L19" s="362"/>
      <c r="M19" s="361"/>
      <c r="N19" s="363"/>
      <c r="O19" s="364"/>
      <c r="P19" s="364"/>
      <c r="R19" s="357"/>
      <c r="S19" s="365"/>
      <c r="T19" s="365"/>
      <c r="U19" s="357"/>
      <c r="V19" s="129"/>
    </row>
    <row r="20" spans="1:22" s="128" customFormat="1" ht="14.4" customHeight="1">
      <c r="B20" s="357"/>
      <c r="C20" s="358"/>
      <c r="D20" s="358"/>
      <c r="F20" s="359"/>
      <c r="G20" s="360"/>
      <c r="H20" s="360"/>
      <c r="I20" s="358"/>
      <c r="J20" s="361"/>
      <c r="K20" s="362"/>
      <c r="L20" s="362"/>
      <c r="M20" s="361"/>
      <c r="N20" s="363"/>
      <c r="O20" s="364"/>
      <c r="P20" s="364"/>
      <c r="R20" s="357"/>
      <c r="S20" s="365"/>
      <c r="T20" s="365"/>
      <c r="V20" s="129"/>
    </row>
    <row r="21" spans="1:22" s="128" customFormat="1" ht="14.4" customHeight="1">
      <c r="B21" s="357"/>
      <c r="C21" s="362"/>
      <c r="D21" s="362"/>
      <c r="F21" s="359"/>
      <c r="G21" s="360"/>
      <c r="H21" s="360"/>
      <c r="I21" s="358"/>
      <c r="J21" s="361"/>
      <c r="K21" s="362"/>
      <c r="L21" s="362"/>
      <c r="M21" s="361"/>
      <c r="N21" s="363"/>
      <c r="O21" s="364"/>
      <c r="P21" s="364"/>
      <c r="R21" s="357"/>
      <c r="S21" s="365"/>
      <c r="T21" s="365"/>
      <c r="V21" s="129"/>
    </row>
    <row r="22" spans="1:22" ht="14.4" customHeight="1">
      <c r="B22" s="366"/>
      <c r="I22" s="370"/>
      <c r="R22" s="366"/>
    </row>
    <row r="23" spans="1:22" ht="14.1" customHeight="1">
      <c r="B23" s="366"/>
      <c r="I23" s="370"/>
      <c r="R23" s="366"/>
    </row>
    <row r="24" spans="1:22" ht="19.5" customHeight="1">
      <c r="B24" s="366"/>
      <c r="I24" s="370"/>
      <c r="R24" s="366"/>
    </row>
    <row r="25" spans="1:22" ht="14.4" customHeight="1">
      <c r="B25" s="366"/>
      <c r="I25" s="370"/>
      <c r="R25" s="366"/>
    </row>
    <row r="26" spans="1:22" ht="14.4" customHeight="1">
      <c r="B26" s="366"/>
      <c r="I26" s="370"/>
      <c r="R26" s="366"/>
    </row>
    <row r="27" spans="1:22" ht="14.4" customHeight="1">
      <c r="B27" s="366"/>
      <c r="I27" s="370"/>
      <c r="R27" s="366"/>
    </row>
    <row r="28" spans="1:22" ht="14.4" customHeight="1">
      <c r="B28" s="366"/>
      <c r="I28" s="370"/>
      <c r="R28" s="366"/>
    </row>
    <row r="29" spans="1:22" ht="18.75" customHeight="1">
      <c r="B29" s="366"/>
      <c r="I29" s="370"/>
      <c r="R29" s="366"/>
    </row>
    <row r="30" spans="1:22" ht="14.4" customHeight="1">
      <c r="B30" s="366"/>
      <c r="I30" s="370"/>
      <c r="R30" s="366"/>
    </row>
    <row r="31" spans="1:22" ht="14.4" customHeight="1">
      <c r="B31" s="366"/>
      <c r="I31" s="370"/>
      <c r="R31" s="366"/>
    </row>
    <row r="32" spans="1:22" ht="14.4" customHeight="1">
      <c r="B32" s="366"/>
      <c r="I32" s="370"/>
      <c r="R32" s="366"/>
      <c r="S32" s="154"/>
      <c r="T32" s="154"/>
      <c r="V32" s="154"/>
    </row>
    <row r="33" spans="2:22" ht="14.4" customHeight="1">
      <c r="B33" s="366"/>
      <c r="I33" s="370"/>
      <c r="R33" s="366"/>
      <c r="S33" s="154"/>
      <c r="T33" s="154"/>
      <c r="V33" s="154"/>
    </row>
    <row r="34" spans="2:22" ht="18.75" customHeight="1">
      <c r="B34" s="366"/>
      <c r="I34" s="370"/>
      <c r="R34" s="366"/>
      <c r="S34" s="154"/>
      <c r="T34" s="154"/>
      <c r="V34" s="154"/>
    </row>
    <row r="35" spans="2:22" ht="14.4" customHeight="1">
      <c r="B35" s="366"/>
      <c r="I35" s="370"/>
      <c r="R35" s="366"/>
      <c r="S35" s="154"/>
      <c r="T35" s="154"/>
      <c r="V35" s="154"/>
    </row>
    <row r="36" spans="2:22" ht="14.4" customHeight="1">
      <c r="B36" s="366"/>
      <c r="I36" s="370"/>
      <c r="R36" s="366"/>
      <c r="S36" s="154"/>
      <c r="T36" s="154"/>
      <c r="V36" s="154"/>
    </row>
    <row r="37" spans="2:22" ht="14.4" customHeight="1">
      <c r="B37" s="366"/>
      <c r="I37" s="370"/>
      <c r="R37" s="366"/>
      <c r="S37" s="154"/>
      <c r="T37" s="154"/>
      <c r="V37" s="154"/>
    </row>
    <row r="38" spans="2:22" ht="14.4" customHeight="1">
      <c r="B38" s="366"/>
      <c r="I38" s="370"/>
      <c r="R38" s="366"/>
      <c r="S38" s="154"/>
      <c r="T38" s="154"/>
      <c r="V38" s="154"/>
    </row>
    <row r="39" spans="2:22" ht="14.4" customHeight="1">
      <c r="B39" s="366"/>
      <c r="I39" s="370"/>
      <c r="R39" s="366"/>
      <c r="S39" s="154"/>
      <c r="T39" s="154"/>
      <c r="V39" s="154"/>
    </row>
    <row r="40" spans="2:22" ht="5.25" customHeight="1">
      <c r="B40" s="366"/>
      <c r="I40" s="370"/>
      <c r="R40" s="366"/>
      <c r="S40" s="154"/>
      <c r="T40" s="154"/>
      <c r="V40" s="154"/>
    </row>
    <row r="41" spans="2:22" ht="15.75" customHeight="1">
      <c r="B41" s="366"/>
      <c r="I41" s="370"/>
      <c r="R41" s="366"/>
      <c r="S41" s="154"/>
      <c r="T41" s="154"/>
      <c r="V41" s="154"/>
    </row>
    <row r="42" spans="2:22">
      <c r="B42" s="366"/>
      <c r="I42" s="370"/>
      <c r="R42" s="366"/>
      <c r="S42" s="154"/>
      <c r="T42" s="154"/>
      <c r="V42" s="154"/>
    </row>
    <row r="43" spans="2:22">
      <c r="B43" s="366"/>
      <c r="I43" s="370"/>
      <c r="R43" s="366"/>
      <c r="S43" s="154"/>
      <c r="T43" s="154"/>
      <c r="V43" s="154"/>
    </row>
    <row r="44" spans="2:22">
      <c r="B44" s="366"/>
      <c r="I44" s="370"/>
      <c r="R44" s="366"/>
      <c r="S44" s="154"/>
      <c r="T44" s="154"/>
      <c r="V44" s="154"/>
    </row>
    <row r="45" spans="2:22">
      <c r="B45" s="366"/>
      <c r="I45" s="370"/>
      <c r="R45" s="366"/>
      <c r="S45" s="154"/>
      <c r="T45" s="154"/>
      <c r="V45" s="154"/>
    </row>
    <row r="46" spans="2:22">
      <c r="B46" s="366"/>
      <c r="I46" s="370"/>
      <c r="R46" s="366"/>
      <c r="S46" s="154"/>
      <c r="T46" s="154"/>
      <c r="V46" s="154"/>
    </row>
    <row r="47" spans="2:22">
      <c r="B47" s="366"/>
      <c r="I47" s="370"/>
      <c r="R47" s="366"/>
      <c r="S47" s="154"/>
      <c r="T47" s="154"/>
      <c r="V47" s="154"/>
    </row>
    <row r="48" spans="2:22">
      <c r="B48" s="366"/>
      <c r="I48" s="370"/>
      <c r="R48" s="366"/>
      <c r="S48" s="154"/>
      <c r="T48" s="154"/>
      <c r="V48" s="154"/>
    </row>
    <row r="49" spans="2:22">
      <c r="B49" s="366"/>
      <c r="I49" s="370"/>
      <c r="R49" s="366"/>
      <c r="S49" s="154"/>
      <c r="T49" s="154"/>
      <c r="V49" s="154"/>
    </row>
    <row r="50" spans="2:22">
      <c r="B50" s="366"/>
      <c r="I50" s="370"/>
      <c r="R50" s="366"/>
      <c r="S50" s="154"/>
      <c r="T50" s="154"/>
      <c r="V50" s="154"/>
    </row>
    <row r="51" spans="2:22">
      <c r="B51" s="366"/>
      <c r="I51" s="370"/>
      <c r="R51" s="366"/>
      <c r="S51" s="154"/>
      <c r="T51" s="154"/>
      <c r="V51" s="154"/>
    </row>
    <row r="52" spans="2:22">
      <c r="B52" s="366"/>
      <c r="I52" s="370"/>
      <c r="R52" s="366"/>
      <c r="S52" s="154"/>
      <c r="T52" s="154"/>
      <c r="V52" s="154"/>
    </row>
    <row r="53" spans="2:22">
      <c r="B53" s="366"/>
      <c r="I53" s="370"/>
      <c r="R53" s="366"/>
      <c r="S53" s="154"/>
      <c r="T53" s="154"/>
      <c r="V53" s="154"/>
    </row>
    <row r="54" spans="2:22">
      <c r="B54" s="366"/>
      <c r="I54" s="370"/>
      <c r="R54" s="366"/>
      <c r="S54" s="154"/>
      <c r="T54" s="154"/>
      <c r="V54" s="154"/>
    </row>
    <row r="55" spans="2:22">
      <c r="B55" s="366"/>
      <c r="I55" s="370"/>
      <c r="R55" s="366"/>
      <c r="S55" s="154"/>
      <c r="T55" s="154"/>
      <c r="V55" s="154"/>
    </row>
    <row r="56" spans="2:22">
      <c r="B56" s="366"/>
      <c r="I56" s="370"/>
      <c r="R56" s="366"/>
      <c r="S56" s="154"/>
      <c r="T56" s="154"/>
      <c r="V56" s="154"/>
    </row>
    <row r="57" spans="2:22">
      <c r="B57" s="366"/>
      <c r="I57" s="370"/>
      <c r="R57" s="366"/>
      <c r="S57" s="154"/>
      <c r="T57" s="154"/>
      <c r="V57" s="154"/>
    </row>
    <row r="58" spans="2:22">
      <c r="B58" s="366"/>
      <c r="I58" s="370"/>
      <c r="R58" s="366"/>
      <c r="S58" s="154"/>
      <c r="T58" s="154"/>
      <c r="V58" s="154"/>
    </row>
    <row r="59" spans="2:22">
      <c r="B59" s="366"/>
      <c r="R59" s="366"/>
      <c r="S59" s="154"/>
      <c r="T59" s="154"/>
      <c r="V59" s="154"/>
    </row>
    <row r="60" spans="2:22">
      <c r="B60" s="366"/>
      <c r="R60" s="366"/>
      <c r="S60" s="154"/>
      <c r="T60" s="154"/>
      <c r="V60" s="154"/>
    </row>
    <row r="61" spans="2:22">
      <c r="B61" s="366"/>
      <c r="R61" s="366"/>
      <c r="S61" s="154"/>
      <c r="T61" s="154"/>
      <c r="V61" s="154"/>
    </row>
    <row r="62" spans="2:22">
      <c r="B62" s="366"/>
      <c r="R62" s="366"/>
      <c r="S62" s="154"/>
      <c r="T62" s="154"/>
      <c r="V62" s="154"/>
    </row>
    <row r="63" spans="2:22">
      <c r="B63" s="366"/>
      <c r="R63" s="366"/>
      <c r="S63" s="154"/>
      <c r="T63" s="154"/>
      <c r="V63" s="154"/>
    </row>
    <row r="64" spans="2:22">
      <c r="B64" s="366"/>
      <c r="R64" s="366"/>
      <c r="S64" s="154"/>
      <c r="T64" s="154"/>
      <c r="V64" s="154"/>
    </row>
    <row r="65" spans="2:22">
      <c r="B65" s="366"/>
      <c r="R65" s="366"/>
      <c r="S65" s="154"/>
      <c r="T65" s="154"/>
      <c r="V65" s="154"/>
    </row>
    <row r="66" spans="2:22">
      <c r="B66" s="366"/>
      <c r="R66" s="366"/>
      <c r="S66" s="154"/>
      <c r="T66" s="154"/>
      <c r="V66" s="154"/>
    </row>
    <row r="67" spans="2:22">
      <c r="B67" s="366"/>
      <c r="R67" s="366"/>
      <c r="S67" s="154"/>
      <c r="T67" s="154"/>
      <c r="V67" s="154"/>
    </row>
    <row r="68" spans="2:22">
      <c r="B68" s="366"/>
      <c r="R68" s="366"/>
      <c r="S68" s="154"/>
      <c r="T68" s="154"/>
      <c r="V68" s="154"/>
    </row>
    <row r="69" spans="2:22">
      <c r="B69" s="366"/>
      <c r="R69" s="366"/>
      <c r="S69" s="154"/>
      <c r="T69" s="154"/>
      <c r="V69" s="154"/>
    </row>
    <row r="70" spans="2:22">
      <c r="B70" s="366"/>
      <c r="R70" s="366"/>
      <c r="S70" s="154"/>
      <c r="T70" s="154"/>
      <c r="V70" s="154"/>
    </row>
    <row r="71" spans="2:22">
      <c r="B71" s="366"/>
      <c r="R71" s="366"/>
      <c r="S71" s="154"/>
      <c r="T71" s="154"/>
      <c r="V71" s="154"/>
    </row>
    <row r="72" spans="2:22">
      <c r="B72" s="366"/>
      <c r="R72" s="366"/>
      <c r="S72" s="154"/>
      <c r="T72" s="154"/>
      <c r="V72" s="154"/>
    </row>
    <row r="73" spans="2:22">
      <c r="B73" s="366"/>
      <c r="R73" s="366"/>
      <c r="S73" s="154"/>
      <c r="T73" s="154"/>
      <c r="V73" s="154"/>
    </row>
    <row r="74" spans="2:22">
      <c r="B74" s="366"/>
      <c r="R74" s="366"/>
      <c r="S74" s="154"/>
      <c r="T74" s="154"/>
      <c r="V74" s="154"/>
    </row>
    <row r="75" spans="2:22">
      <c r="B75" s="366"/>
      <c r="R75" s="366"/>
      <c r="S75" s="154"/>
      <c r="T75" s="154"/>
      <c r="V75" s="154"/>
    </row>
    <row r="76" spans="2:22">
      <c r="B76" s="366"/>
      <c r="R76" s="366"/>
      <c r="S76" s="154"/>
      <c r="T76" s="154"/>
      <c r="V76" s="154"/>
    </row>
    <row r="77" spans="2:22">
      <c r="B77" s="366"/>
      <c r="R77" s="366"/>
      <c r="S77" s="154"/>
      <c r="T77" s="154"/>
      <c r="V77" s="154"/>
    </row>
    <row r="78" spans="2:22">
      <c r="B78" s="366"/>
      <c r="R78" s="366"/>
      <c r="S78" s="154"/>
      <c r="T78" s="154"/>
      <c r="V78" s="154"/>
    </row>
    <row r="79" spans="2:22">
      <c r="B79" s="366"/>
      <c r="R79" s="366"/>
      <c r="S79" s="154"/>
      <c r="T79" s="154"/>
      <c r="V79" s="154"/>
    </row>
    <row r="80" spans="2:22">
      <c r="B80" s="366"/>
      <c r="R80" s="366"/>
      <c r="S80" s="154"/>
      <c r="T80" s="154"/>
      <c r="V80" s="154"/>
    </row>
    <row r="81" spans="2:22">
      <c r="B81" s="366"/>
      <c r="R81" s="366"/>
      <c r="S81" s="154"/>
      <c r="T81" s="154"/>
      <c r="V81" s="154"/>
    </row>
    <row r="82" spans="2:22">
      <c r="B82" s="366"/>
      <c r="R82" s="366"/>
      <c r="S82" s="154"/>
      <c r="T82" s="154"/>
      <c r="V82" s="154"/>
    </row>
    <row r="83" spans="2:22">
      <c r="B83" s="366"/>
      <c r="R83" s="366"/>
      <c r="S83" s="154"/>
      <c r="T83" s="154"/>
      <c r="V83" s="154"/>
    </row>
    <row r="84" spans="2:22">
      <c r="B84" s="366"/>
      <c r="R84" s="366"/>
      <c r="S84" s="154"/>
      <c r="T84" s="154"/>
      <c r="V84" s="154"/>
    </row>
    <row r="85" spans="2:22">
      <c r="B85" s="366"/>
      <c r="R85" s="366"/>
      <c r="S85" s="154"/>
      <c r="T85" s="154"/>
      <c r="V85" s="154"/>
    </row>
    <row r="86" spans="2:22">
      <c r="B86" s="366"/>
      <c r="R86" s="366"/>
      <c r="S86" s="154"/>
      <c r="T86" s="154"/>
      <c r="V86" s="154"/>
    </row>
    <row r="87" spans="2:22">
      <c r="B87" s="366"/>
      <c r="R87" s="366"/>
      <c r="S87" s="154"/>
      <c r="T87" s="154"/>
      <c r="V87" s="154"/>
    </row>
    <row r="88" spans="2:22">
      <c r="B88" s="366"/>
      <c r="R88" s="366"/>
      <c r="S88" s="154"/>
      <c r="T88" s="154"/>
      <c r="V88" s="154"/>
    </row>
    <row r="89" spans="2:22">
      <c r="B89" s="366"/>
      <c r="R89" s="366"/>
      <c r="S89" s="154"/>
      <c r="T89" s="154"/>
      <c r="V89" s="154"/>
    </row>
    <row r="90" spans="2:22">
      <c r="B90" s="366"/>
      <c r="R90" s="366"/>
      <c r="S90" s="154"/>
      <c r="T90" s="154"/>
      <c r="V90" s="154"/>
    </row>
    <row r="91" spans="2:22">
      <c r="B91" s="366"/>
      <c r="R91" s="366"/>
      <c r="S91" s="154"/>
      <c r="T91" s="154"/>
      <c r="V91" s="154"/>
    </row>
    <row r="92" spans="2:22">
      <c r="B92" s="366"/>
      <c r="R92" s="366"/>
      <c r="S92" s="154"/>
      <c r="T92" s="154"/>
      <c r="V92" s="154"/>
    </row>
    <row r="93" spans="2:22">
      <c r="B93" s="366"/>
      <c r="R93" s="366"/>
      <c r="S93" s="154"/>
      <c r="T93" s="154"/>
      <c r="V93" s="154"/>
    </row>
    <row r="94" spans="2:22">
      <c r="B94" s="366"/>
      <c r="R94" s="366"/>
      <c r="S94" s="154"/>
      <c r="T94" s="154"/>
      <c r="V94" s="154"/>
    </row>
    <row r="95" spans="2:22">
      <c r="B95" s="366"/>
      <c r="R95" s="366"/>
      <c r="S95" s="154"/>
      <c r="T95" s="154"/>
      <c r="V95" s="154"/>
    </row>
    <row r="96" spans="2:22">
      <c r="B96" s="366"/>
      <c r="R96" s="366"/>
      <c r="S96" s="154"/>
      <c r="T96" s="154"/>
      <c r="V96" s="154"/>
    </row>
    <row r="97" spans="2:22">
      <c r="B97" s="366"/>
      <c r="R97" s="366"/>
      <c r="S97" s="154"/>
      <c r="T97" s="154"/>
      <c r="V97" s="154"/>
    </row>
    <row r="98" spans="2:22">
      <c r="B98" s="366"/>
      <c r="R98" s="366"/>
      <c r="S98" s="154"/>
      <c r="T98" s="154"/>
      <c r="V98" s="154"/>
    </row>
    <row r="99" spans="2:22">
      <c r="B99" s="366"/>
      <c r="R99" s="366"/>
      <c r="S99" s="154"/>
      <c r="T99" s="154"/>
      <c r="V99" s="154"/>
    </row>
    <row r="100" spans="2:22">
      <c r="B100" s="366"/>
      <c r="R100" s="366"/>
      <c r="S100" s="154"/>
      <c r="T100" s="154"/>
      <c r="V100" s="154"/>
    </row>
    <row r="101" spans="2:22">
      <c r="B101" s="366"/>
      <c r="R101" s="366"/>
      <c r="S101" s="154"/>
      <c r="T101" s="154"/>
      <c r="V101" s="154"/>
    </row>
    <row r="102" spans="2:22">
      <c r="B102" s="366"/>
      <c r="R102" s="366"/>
      <c r="S102" s="154"/>
      <c r="T102" s="154"/>
      <c r="V102" s="154"/>
    </row>
    <row r="103" spans="2:22">
      <c r="B103" s="366"/>
      <c r="R103" s="366"/>
      <c r="S103" s="154"/>
      <c r="T103" s="154"/>
      <c r="V103" s="154"/>
    </row>
    <row r="104" spans="2:22">
      <c r="B104" s="366"/>
      <c r="R104" s="366"/>
      <c r="S104" s="154"/>
      <c r="T104" s="154"/>
      <c r="V104" s="154"/>
    </row>
    <row r="105" spans="2:22">
      <c r="B105" s="366"/>
      <c r="R105" s="366"/>
      <c r="S105" s="154"/>
      <c r="T105" s="154"/>
      <c r="V105" s="154"/>
    </row>
    <row r="106" spans="2:22">
      <c r="B106" s="366"/>
      <c r="R106" s="366"/>
      <c r="S106" s="154"/>
      <c r="T106" s="154"/>
      <c r="V106" s="154"/>
    </row>
    <row r="107" spans="2:22">
      <c r="B107" s="366"/>
      <c r="R107" s="366"/>
      <c r="S107" s="154"/>
      <c r="T107" s="154"/>
      <c r="V107" s="154"/>
    </row>
    <row r="108" spans="2:22">
      <c r="B108" s="366"/>
      <c r="R108" s="366"/>
      <c r="S108" s="154"/>
      <c r="T108" s="154"/>
      <c r="V108" s="154"/>
    </row>
    <row r="109" spans="2:22">
      <c r="B109" s="366"/>
      <c r="R109" s="366"/>
      <c r="S109" s="154"/>
      <c r="T109" s="154"/>
      <c r="V109" s="154"/>
    </row>
    <row r="110" spans="2:22">
      <c r="B110" s="366"/>
      <c r="R110" s="366"/>
      <c r="S110" s="154"/>
      <c r="T110" s="154"/>
      <c r="V110" s="154"/>
    </row>
    <row r="111" spans="2:22">
      <c r="B111" s="366"/>
      <c r="R111" s="366"/>
      <c r="S111" s="154"/>
      <c r="T111" s="154"/>
      <c r="V111" s="154"/>
    </row>
    <row r="112" spans="2:22">
      <c r="B112" s="366"/>
      <c r="R112" s="366"/>
      <c r="S112" s="154"/>
      <c r="T112" s="154"/>
      <c r="V112" s="154"/>
    </row>
    <row r="113" spans="2:22">
      <c r="B113" s="366"/>
      <c r="R113" s="366"/>
      <c r="S113" s="154"/>
      <c r="T113" s="154"/>
      <c r="V113" s="154"/>
    </row>
    <row r="114" spans="2:22">
      <c r="B114" s="366"/>
      <c r="R114" s="366"/>
      <c r="S114" s="154"/>
      <c r="T114" s="154"/>
      <c r="V114" s="154"/>
    </row>
    <row r="115" spans="2:22">
      <c r="B115" s="366"/>
      <c r="R115" s="366"/>
      <c r="S115" s="154"/>
      <c r="T115" s="154"/>
      <c r="V115" s="154"/>
    </row>
    <row r="116" spans="2:22">
      <c r="B116" s="366"/>
      <c r="R116" s="366"/>
      <c r="S116" s="154"/>
      <c r="T116" s="154"/>
      <c r="V116" s="154"/>
    </row>
    <row r="117" spans="2:22">
      <c r="B117" s="366"/>
      <c r="R117" s="366"/>
      <c r="S117" s="154"/>
      <c r="T117" s="154"/>
      <c r="V117" s="154"/>
    </row>
    <row r="118" spans="2:22">
      <c r="B118" s="366"/>
      <c r="R118" s="366"/>
      <c r="S118" s="154"/>
      <c r="T118" s="154"/>
      <c r="V118" s="154"/>
    </row>
    <row r="119" spans="2:22">
      <c r="B119" s="366"/>
      <c r="R119" s="366"/>
      <c r="S119" s="154"/>
      <c r="T119" s="154"/>
      <c r="V119" s="154"/>
    </row>
    <row r="120" spans="2:22">
      <c r="B120" s="366"/>
      <c r="R120" s="366"/>
      <c r="S120" s="154"/>
      <c r="T120" s="154"/>
      <c r="V120" s="154"/>
    </row>
    <row r="121" spans="2:22">
      <c r="B121" s="366"/>
      <c r="R121" s="366"/>
      <c r="S121" s="154"/>
      <c r="T121" s="154"/>
      <c r="V121" s="154"/>
    </row>
    <row r="122" spans="2:22">
      <c r="B122" s="366"/>
      <c r="R122" s="366"/>
      <c r="S122" s="154"/>
      <c r="T122" s="154"/>
      <c r="V122" s="154"/>
    </row>
    <row r="123" spans="2:22">
      <c r="B123" s="366"/>
      <c r="R123" s="366"/>
      <c r="S123" s="154"/>
      <c r="T123" s="154"/>
      <c r="V123" s="154"/>
    </row>
    <row r="124" spans="2:22">
      <c r="B124" s="366"/>
      <c r="R124" s="366"/>
      <c r="S124" s="154"/>
      <c r="T124" s="154"/>
      <c r="V124" s="154"/>
    </row>
    <row r="125" spans="2:22">
      <c r="B125" s="366"/>
      <c r="R125" s="366"/>
      <c r="S125" s="154"/>
      <c r="T125" s="154"/>
      <c r="V125" s="154"/>
    </row>
    <row r="126" spans="2:22">
      <c r="B126" s="366"/>
      <c r="R126" s="366"/>
      <c r="S126" s="154"/>
      <c r="T126" s="154"/>
      <c r="V126" s="154"/>
    </row>
    <row r="127" spans="2:22">
      <c r="B127" s="366"/>
      <c r="R127" s="366"/>
      <c r="S127" s="154"/>
      <c r="T127" s="154"/>
      <c r="V127" s="154"/>
    </row>
    <row r="128" spans="2:22">
      <c r="B128" s="366"/>
      <c r="R128" s="366"/>
      <c r="S128" s="154"/>
      <c r="T128" s="154"/>
      <c r="V128" s="154"/>
    </row>
    <row r="129" spans="2:22">
      <c r="B129" s="366"/>
      <c r="R129" s="366"/>
      <c r="S129" s="154"/>
      <c r="T129" s="154"/>
      <c r="V129" s="154"/>
    </row>
    <row r="130" spans="2:22">
      <c r="B130" s="366"/>
      <c r="R130" s="366"/>
      <c r="S130" s="154"/>
      <c r="T130" s="154"/>
      <c r="V130" s="154"/>
    </row>
    <row r="131" spans="2:22">
      <c r="B131" s="366"/>
      <c r="R131" s="366"/>
      <c r="S131" s="154"/>
      <c r="T131" s="154"/>
      <c r="V131" s="154"/>
    </row>
    <row r="132" spans="2:22">
      <c r="B132" s="366"/>
      <c r="R132" s="366"/>
      <c r="S132" s="154"/>
      <c r="T132" s="154"/>
      <c r="V132" s="154"/>
    </row>
    <row r="133" spans="2:22">
      <c r="B133" s="366"/>
      <c r="R133" s="366"/>
      <c r="S133" s="154"/>
      <c r="T133" s="154"/>
      <c r="V133" s="154"/>
    </row>
    <row r="134" spans="2:22">
      <c r="B134" s="366"/>
      <c r="R134" s="366"/>
      <c r="S134" s="154"/>
      <c r="T134" s="154"/>
      <c r="V134" s="154"/>
    </row>
    <row r="135" spans="2:22">
      <c r="B135" s="366"/>
      <c r="R135" s="366"/>
      <c r="S135" s="154"/>
      <c r="T135" s="154"/>
      <c r="V135" s="154"/>
    </row>
    <row r="136" spans="2:22">
      <c r="B136" s="366"/>
      <c r="R136" s="366"/>
      <c r="S136" s="154"/>
      <c r="T136" s="154"/>
      <c r="V136" s="154"/>
    </row>
    <row r="137" spans="2:22">
      <c r="B137" s="366"/>
      <c r="R137" s="366"/>
      <c r="S137" s="154"/>
      <c r="T137" s="154"/>
      <c r="V137" s="154"/>
    </row>
    <row r="138" spans="2:22">
      <c r="B138" s="366"/>
      <c r="R138" s="366"/>
      <c r="S138" s="154"/>
      <c r="T138" s="154"/>
      <c r="V138" s="154"/>
    </row>
    <row r="139" spans="2:22">
      <c r="B139" s="366"/>
      <c r="R139" s="366"/>
      <c r="S139" s="154"/>
      <c r="T139" s="154"/>
      <c r="V139" s="154"/>
    </row>
    <row r="140" spans="2:22">
      <c r="B140" s="366"/>
      <c r="R140" s="366"/>
      <c r="S140" s="154"/>
      <c r="T140" s="154"/>
      <c r="V140" s="154"/>
    </row>
    <row r="141" spans="2:22">
      <c r="B141" s="366"/>
      <c r="R141" s="366"/>
      <c r="S141" s="154"/>
      <c r="T141" s="154"/>
      <c r="V141" s="154"/>
    </row>
    <row r="142" spans="2:22">
      <c r="B142" s="366"/>
      <c r="R142" s="366"/>
      <c r="S142" s="154"/>
      <c r="T142" s="154"/>
      <c r="V142" s="154"/>
    </row>
    <row r="143" spans="2:22">
      <c r="B143" s="366"/>
      <c r="R143" s="366"/>
      <c r="S143" s="154"/>
      <c r="T143" s="154"/>
      <c r="V143" s="154"/>
    </row>
    <row r="144" spans="2:22">
      <c r="B144" s="366"/>
      <c r="R144" s="366"/>
      <c r="S144" s="154"/>
      <c r="T144" s="154"/>
      <c r="V144" s="154"/>
    </row>
    <row r="145" spans="2:22">
      <c r="B145" s="366"/>
      <c r="R145" s="366"/>
      <c r="S145" s="154"/>
      <c r="T145" s="154"/>
      <c r="V145" s="154"/>
    </row>
    <row r="146" spans="2:22">
      <c r="B146" s="366"/>
      <c r="R146" s="366"/>
      <c r="S146" s="154"/>
      <c r="T146" s="154"/>
      <c r="V146" s="154"/>
    </row>
    <row r="147" spans="2:22">
      <c r="B147" s="366"/>
      <c r="R147" s="366"/>
      <c r="S147" s="154"/>
      <c r="T147" s="154"/>
      <c r="V147" s="154"/>
    </row>
    <row r="148" spans="2:22">
      <c r="B148" s="366"/>
      <c r="R148" s="366"/>
      <c r="S148" s="154"/>
      <c r="T148" s="154"/>
      <c r="V148" s="154"/>
    </row>
    <row r="149" spans="2:22">
      <c r="B149" s="366"/>
      <c r="R149" s="366"/>
      <c r="S149" s="154"/>
      <c r="T149" s="154"/>
      <c r="V149" s="154"/>
    </row>
    <row r="150" spans="2:22">
      <c r="B150" s="366"/>
      <c r="R150" s="366"/>
      <c r="S150" s="154"/>
      <c r="T150" s="154"/>
      <c r="V150" s="154"/>
    </row>
    <row r="151" spans="2:22">
      <c r="B151" s="366"/>
      <c r="R151" s="366"/>
      <c r="S151" s="154"/>
      <c r="T151" s="154"/>
      <c r="V151" s="154"/>
    </row>
    <row r="152" spans="2:22">
      <c r="B152" s="366"/>
      <c r="R152" s="366"/>
      <c r="S152" s="154"/>
      <c r="T152" s="154"/>
      <c r="V152" s="154"/>
    </row>
    <row r="153" spans="2:22">
      <c r="B153" s="366"/>
      <c r="R153" s="366"/>
      <c r="S153" s="154"/>
      <c r="T153" s="154"/>
      <c r="V153" s="154"/>
    </row>
    <row r="154" spans="2:22">
      <c r="B154" s="366"/>
      <c r="R154" s="366"/>
      <c r="S154" s="154"/>
      <c r="T154" s="154"/>
      <c r="V154" s="154"/>
    </row>
    <row r="155" spans="2:22">
      <c r="B155" s="366"/>
      <c r="R155" s="366"/>
      <c r="S155" s="154"/>
      <c r="T155" s="154"/>
      <c r="V155" s="154"/>
    </row>
    <row r="156" spans="2:22">
      <c r="B156" s="366"/>
      <c r="R156" s="366"/>
      <c r="S156" s="154"/>
      <c r="T156" s="154"/>
      <c r="V156" s="154"/>
    </row>
    <row r="157" spans="2:22">
      <c r="B157" s="366"/>
      <c r="R157" s="366"/>
      <c r="S157" s="154"/>
      <c r="T157" s="154"/>
      <c r="V157" s="154"/>
    </row>
    <row r="158" spans="2:22">
      <c r="B158" s="366"/>
      <c r="R158" s="366"/>
      <c r="S158" s="154"/>
      <c r="T158" s="154"/>
      <c r="V158" s="154"/>
    </row>
    <row r="159" spans="2:22">
      <c r="B159" s="366"/>
      <c r="R159" s="366"/>
      <c r="S159" s="154"/>
      <c r="T159" s="154"/>
      <c r="V159" s="154"/>
    </row>
    <row r="160" spans="2:22">
      <c r="B160" s="366"/>
      <c r="R160" s="366"/>
      <c r="S160" s="154"/>
      <c r="T160" s="154"/>
      <c r="V160" s="154"/>
    </row>
    <row r="161" spans="2:22">
      <c r="B161" s="366"/>
      <c r="R161" s="366"/>
      <c r="S161" s="154"/>
      <c r="T161" s="154"/>
      <c r="V161" s="154"/>
    </row>
    <row r="162" spans="2:22">
      <c r="B162" s="366"/>
      <c r="R162" s="366"/>
      <c r="S162" s="154"/>
      <c r="T162" s="154"/>
      <c r="V162" s="154"/>
    </row>
    <row r="163" spans="2:22">
      <c r="B163" s="366"/>
      <c r="R163" s="366"/>
      <c r="S163" s="154"/>
      <c r="T163" s="154"/>
      <c r="V163" s="154"/>
    </row>
    <row r="164" spans="2:22">
      <c r="B164" s="366"/>
      <c r="R164" s="366"/>
      <c r="S164" s="154"/>
      <c r="T164" s="154"/>
      <c r="V164" s="154"/>
    </row>
    <row r="165" spans="2:22">
      <c r="B165" s="366"/>
      <c r="R165" s="366"/>
      <c r="S165" s="154"/>
      <c r="T165" s="154"/>
      <c r="V165" s="154"/>
    </row>
    <row r="166" spans="2:22">
      <c r="B166" s="366"/>
      <c r="R166" s="366"/>
      <c r="S166" s="154"/>
      <c r="T166" s="154"/>
      <c r="V166" s="154"/>
    </row>
    <row r="167" spans="2:22">
      <c r="B167" s="366"/>
      <c r="R167" s="366"/>
      <c r="S167" s="154"/>
      <c r="T167" s="154"/>
      <c r="V167" s="154"/>
    </row>
    <row r="168" spans="2:22">
      <c r="B168" s="366"/>
      <c r="R168" s="366"/>
      <c r="S168" s="154"/>
      <c r="T168" s="154"/>
      <c r="V168" s="154"/>
    </row>
    <row r="169" spans="2:22">
      <c r="B169" s="366"/>
      <c r="R169" s="366"/>
      <c r="S169" s="154"/>
      <c r="T169" s="154"/>
      <c r="V169" s="154"/>
    </row>
    <row r="170" spans="2:22">
      <c r="B170" s="366"/>
      <c r="R170" s="366"/>
      <c r="S170" s="154"/>
      <c r="T170" s="154"/>
      <c r="V170" s="154"/>
    </row>
    <row r="171" spans="2:22">
      <c r="B171" s="366"/>
      <c r="R171" s="366"/>
      <c r="S171" s="154"/>
      <c r="T171" s="154"/>
      <c r="V171" s="154"/>
    </row>
    <row r="172" spans="2:22">
      <c r="B172" s="366"/>
      <c r="R172" s="366"/>
      <c r="S172" s="154"/>
      <c r="T172" s="154"/>
      <c r="V172" s="154"/>
    </row>
    <row r="173" spans="2:22">
      <c r="B173" s="366"/>
      <c r="R173" s="366"/>
      <c r="S173" s="154"/>
      <c r="T173" s="154"/>
      <c r="V173" s="154"/>
    </row>
    <row r="174" spans="2:22">
      <c r="B174" s="366"/>
      <c r="R174" s="366"/>
      <c r="S174" s="154"/>
      <c r="T174" s="154"/>
      <c r="V174" s="154"/>
    </row>
    <row r="175" spans="2:22">
      <c r="B175" s="366"/>
      <c r="R175" s="366"/>
      <c r="S175" s="154"/>
      <c r="T175" s="154"/>
      <c r="V175" s="154"/>
    </row>
    <row r="176" spans="2:22">
      <c r="B176" s="366"/>
      <c r="R176" s="366"/>
      <c r="S176" s="154"/>
      <c r="T176" s="154"/>
      <c r="V176" s="154"/>
    </row>
    <row r="177" spans="2:22">
      <c r="B177" s="366"/>
      <c r="R177" s="366"/>
      <c r="S177" s="154"/>
      <c r="T177" s="154"/>
      <c r="V177" s="154"/>
    </row>
    <row r="178" spans="2:22">
      <c r="B178" s="366"/>
      <c r="R178" s="366"/>
      <c r="S178" s="154"/>
      <c r="T178" s="154"/>
      <c r="V178" s="154"/>
    </row>
    <row r="179" spans="2:22">
      <c r="B179" s="366"/>
      <c r="R179" s="366"/>
      <c r="S179" s="154"/>
      <c r="T179" s="154"/>
      <c r="V179" s="154"/>
    </row>
    <row r="180" spans="2:22">
      <c r="B180" s="366"/>
      <c r="R180" s="366"/>
      <c r="S180" s="154"/>
      <c r="T180" s="154"/>
      <c r="V180" s="154"/>
    </row>
    <row r="181" spans="2:22">
      <c r="B181" s="366"/>
      <c r="R181" s="366"/>
      <c r="S181" s="154"/>
      <c r="T181" s="154"/>
      <c r="V181" s="154"/>
    </row>
    <row r="182" spans="2:22">
      <c r="B182" s="366"/>
      <c r="R182" s="366"/>
      <c r="S182" s="154"/>
      <c r="T182" s="154"/>
      <c r="V182" s="154"/>
    </row>
    <row r="183" spans="2:22">
      <c r="B183" s="366"/>
      <c r="R183" s="366"/>
      <c r="S183" s="154"/>
      <c r="T183" s="154"/>
      <c r="V183" s="154"/>
    </row>
    <row r="184" spans="2:22">
      <c r="B184" s="366"/>
      <c r="R184" s="366"/>
      <c r="S184" s="154"/>
      <c r="T184" s="154"/>
      <c r="V184" s="154"/>
    </row>
    <row r="185" spans="2:22">
      <c r="B185" s="366"/>
      <c r="R185" s="366"/>
      <c r="S185" s="154"/>
      <c r="T185" s="154"/>
      <c r="V185" s="154"/>
    </row>
    <row r="186" spans="2:22">
      <c r="B186" s="366"/>
      <c r="R186" s="366"/>
      <c r="S186" s="154"/>
      <c r="T186" s="154"/>
      <c r="V186" s="154"/>
    </row>
    <row r="187" spans="2:22">
      <c r="B187" s="366"/>
      <c r="R187" s="366"/>
      <c r="S187" s="154"/>
      <c r="T187" s="154"/>
      <c r="V187" s="154"/>
    </row>
    <row r="188" spans="2:22">
      <c r="B188" s="366"/>
      <c r="R188" s="366"/>
      <c r="S188" s="154"/>
      <c r="T188" s="154"/>
      <c r="V188" s="154"/>
    </row>
    <row r="189" spans="2:22">
      <c r="B189" s="366"/>
      <c r="R189" s="366"/>
      <c r="S189" s="154"/>
      <c r="T189" s="154"/>
      <c r="V189" s="154"/>
    </row>
    <row r="190" spans="2:22">
      <c r="B190" s="366"/>
      <c r="R190" s="366"/>
      <c r="S190" s="154"/>
      <c r="T190" s="154"/>
      <c r="V190" s="154"/>
    </row>
    <row r="191" spans="2:22">
      <c r="B191" s="366"/>
      <c r="R191" s="366"/>
      <c r="S191" s="154"/>
      <c r="T191" s="154"/>
      <c r="V191" s="154"/>
    </row>
    <row r="192" spans="2:22">
      <c r="B192" s="366"/>
      <c r="R192" s="366"/>
      <c r="S192" s="154"/>
      <c r="T192" s="154"/>
      <c r="V192" s="154"/>
    </row>
    <row r="193" spans="2:22">
      <c r="B193" s="366"/>
      <c r="R193" s="366"/>
      <c r="S193" s="154"/>
      <c r="T193" s="154"/>
      <c r="V193" s="154"/>
    </row>
    <row r="194" spans="2:22">
      <c r="B194" s="366"/>
      <c r="R194" s="366"/>
      <c r="S194" s="154"/>
      <c r="T194" s="154"/>
      <c r="V194" s="154"/>
    </row>
    <row r="195" spans="2:22">
      <c r="B195" s="366"/>
      <c r="R195" s="366"/>
      <c r="S195" s="154"/>
      <c r="T195" s="154"/>
      <c r="V195" s="154"/>
    </row>
    <row r="196" spans="2:22">
      <c r="B196" s="366"/>
      <c r="R196" s="366"/>
      <c r="S196" s="154"/>
      <c r="T196" s="154"/>
      <c r="V196" s="154"/>
    </row>
    <row r="197" spans="2:22">
      <c r="B197" s="366"/>
      <c r="R197" s="366"/>
      <c r="S197" s="154"/>
      <c r="T197" s="154"/>
      <c r="V197" s="154"/>
    </row>
    <row r="198" spans="2:22">
      <c r="B198" s="366"/>
      <c r="R198" s="366"/>
      <c r="S198" s="154"/>
      <c r="T198" s="154"/>
      <c r="V198" s="154"/>
    </row>
    <row r="199" spans="2:22">
      <c r="B199" s="366"/>
      <c r="R199" s="366"/>
      <c r="S199" s="154"/>
      <c r="T199" s="154"/>
      <c r="V199" s="154"/>
    </row>
    <row r="200" spans="2:22">
      <c r="B200" s="366"/>
      <c r="R200" s="366"/>
      <c r="S200" s="154"/>
      <c r="T200" s="154"/>
      <c r="V200" s="154"/>
    </row>
    <row r="201" spans="2:22">
      <c r="B201" s="366"/>
      <c r="R201" s="366"/>
      <c r="S201" s="154"/>
      <c r="T201" s="154"/>
      <c r="V201" s="154"/>
    </row>
    <row r="202" spans="2:22">
      <c r="B202" s="366"/>
      <c r="R202" s="366"/>
      <c r="S202" s="154"/>
      <c r="T202" s="154"/>
      <c r="V202" s="154"/>
    </row>
    <row r="203" spans="2:22">
      <c r="B203" s="366"/>
      <c r="R203" s="366"/>
      <c r="S203" s="154"/>
      <c r="T203" s="154"/>
      <c r="V203" s="154"/>
    </row>
    <row r="204" spans="2:22">
      <c r="B204" s="366"/>
      <c r="R204" s="366"/>
      <c r="S204" s="154"/>
      <c r="T204" s="154"/>
      <c r="V204" s="154"/>
    </row>
    <row r="205" spans="2:22">
      <c r="B205" s="366"/>
      <c r="R205" s="366"/>
      <c r="S205" s="154"/>
      <c r="T205" s="154"/>
      <c r="V205" s="154"/>
    </row>
    <row r="206" spans="2:22">
      <c r="B206" s="366"/>
      <c r="R206" s="366"/>
      <c r="S206" s="154"/>
      <c r="T206" s="154"/>
      <c r="V206" s="154"/>
    </row>
    <row r="207" spans="2:22">
      <c r="B207" s="366"/>
      <c r="R207" s="366"/>
      <c r="S207" s="154"/>
      <c r="T207" s="154"/>
      <c r="V207" s="154"/>
    </row>
    <row r="208" spans="2:22">
      <c r="B208" s="366"/>
      <c r="R208" s="366"/>
      <c r="S208" s="154"/>
      <c r="T208" s="154"/>
      <c r="V208" s="154"/>
    </row>
    <row r="209" spans="2:22">
      <c r="B209" s="366"/>
      <c r="R209" s="366"/>
      <c r="S209" s="154"/>
      <c r="T209" s="154"/>
      <c r="V209" s="154"/>
    </row>
    <row r="210" spans="2:22">
      <c r="B210" s="366"/>
      <c r="R210" s="366"/>
      <c r="S210" s="154"/>
      <c r="T210" s="154"/>
      <c r="V210" s="154"/>
    </row>
    <row r="211" spans="2:22">
      <c r="B211" s="366"/>
      <c r="R211" s="366"/>
      <c r="S211" s="154"/>
      <c r="T211" s="154"/>
      <c r="V211" s="154"/>
    </row>
    <row r="212" spans="2:22">
      <c r="B212" s="366"/>
      <c r="R212" s="366"/>
      <c r="S212" s="154"/>
      <c r="T212" s="154"/>
      <c r="V212" s="154"/>
    </row>
    <row r="213" spans="2:22">
      <c r="B213" s="366"/>
      <c r="R213" s="366"/>
      <c r="S213" s="154"/>
      <c r="T213" s="154"/>
      <c r="V213" s="154"/>
    </row>
    <row r="214" spans="2:22">
      <c r="B214" s="366"/>
      <c r="R214" s="366"/>
      <c r="S214" s="154"/>
      <c r="T214" s="154"/>
      <c r="V214" s="154"/>
    </row>
    <row r="215" spans="2:22">
      <c r="B215" s="366"/>
      <c r="R215" s="366"/>
      <c r="S215" s="154"/>
      <c r="T215" s="154"/>
      <c r="V215" s="154"/>
    </row>
    <row r="216" spans="2:22">
      <c r="B216" s="366"/>
      <c r="R216" s="366"/>
      <c r="S216" s="154"/>
      <c r="T216" s="154"/>
      <c r="V216" s="154"/>
    </row>
    <row r="217" spans="2:22">
      <c r="B217" s="366"/>
      <c r="R217" s="366"/>
      <c r="S217" s="154"/>
      <c r="T217" s="154"/>
      <c r="V217" s="154"/>
    </row>
    <row r="218" spans="2:22">
      <c r="B218" s="366"/>
      <c r="R218" s="366"/>
      <c r="S218" s="154"/>
      <c r="T218" s="154"/>
      <c r="V218" s="154"/>
    </row>
    <row r="219" spans="2:22">
      <c r="B219" s="366"/>
      <c r="R219" s="366"/>
      <c r="S219" s="154"/>
      <c r="T219" s="154"/>
      <c r="V219" s="154"/>
    </row>
    <row r="220" spans="2:22">
      <c r="B220" s="366"/>
      <c r="R220" s="366"/>
      <c r="S220" s="154"/>
      <c r="T220" s="154"/>
      <c r="V220" s="154"/>
    </row>
    <row r="221" spans="2:22">
      <c r="B221" s="366"/>
      <c r="R221" s="366"/>
      <c r="S221" s="154"/>
      <c r="T221" s="154"/>
      <c r="V221" s="154"/>
    </row>
    <row r="222" spans="2:22">
      <c r="B222" s="366"/>
      <c r="R222" s="366"/>
      <c r="S222" s="154"/>
      <c r="T222" s="154"/>
      <c r="V222" s="154"/>
    </row>
    <row r="223" spans="2:22">
      <c r="B223" s="366"/>
      <c r="R223" s="366"/>
      <c r="S223" s="154"/>
      <c r="T223" s="154"/>
      <c r="V223" s="154"/>
    </row>
    <row r="224" spans="2:22">
      <c r="B224" s="366"/>
      <c r="R224" s="366"/>
      <c r="S224" s="154"/>
      <c r="T224" s="154"/>
      <c r="V224" s="154"/>
    </row>
    <row r="225" spans="2:22">
      <c r="B225" s="366"/>
      <c r="R225" s="366"/>
      <c r="S225" s="154"/>
      <c r="T225" s="154"/>
      <c r="V225" s="154"/>
    </row>
    <row r="226" spans="2:22">
      <c r="B226" s="366"/>
      <c r="R226" s="366"/>
      <c r="S226" s="154"/>
      <c r="T226" s="154"/>
      <c r="V226" s="154"/>
    </row>
    <row r="227" spans="2:22">
      <c r="B227" s="366"/>
      <c r="R227" s="366"/>
      <c r="S227" s="154"/>
      <c r="T227" s="154"/>
      <c r="V227" s="154"/>
    </row>
    <row r="228" spans="2:22">
      <c r="B228" s="366"/>
      <c r="R228" s="366"/>
      <c r="S228" s="154"/>
      <c r="T228" s="154"/>
      <c r="V228" s="154"/>
    </row>
    <row r="229" spans="2:22">
      <c r="B229" s="366"/>
      <c r="R229" s="366"/>
      <c r="S229" s="154"/>
      <c r="T229" s="154"/>
      <c r="V229" s="154"/>
    </row>
    <row r="230" spans="2:22">
      <c r="B230" s="366"/>
      <c r="R230" s="366"/>
      <c r="S230" s="154"/>
      <c r="T230" s="154"/>
      <c r="V230" s="154"/>
    </row>
    <row r="231" spans="2:22">
      <c r="B231" s="366"/>
      <c r="R231" s="366"/>
      <c r="S231" s="154"/>
      <c r="T231" s="154"/>
      <c r="V231" s="154"/>
    </row>
    <row r="232" spans="2:22">
      <c r="B232" s="366"/>
      <c r="R232" s="366"/>
      <c r="S232" s="154"/>
      <c r="T232" s="154"/>
      <c r="V232" s="154"/>
    </row>
    <row r="233" spans="2:22">
      <c r="B233" s="366"/>
      <c r="R233" s="366"/>
      <c r="S233" s="154"/>
      <c r="T233" s="154"/>
      <c r="V233" s="154"/>
    </row>
    <row r="234" spans="2:22">
      <c r="B234" s="366"/>
      <c r="R234" s="366"/>
      <c r="S234" s="154"/>
      <c r="T234" s="154"/>
      <c r="V234" s="154"/>
    </row>
    <row r="235" spans="2:22">
      <c r="B235" s="366"/>
      <c r="R235" s="366"/>
      <c r="S235" s="154"/>
      <c r="T235" s="154"/>
      <c r="V235" s="154"/>
    </row>
    <row r="236" spans="2:22">
      <c r="B236" s="366"/>
      <c r="R236" s="366"/>
      <c r="S236" s="154"/>
      <c r="T236" s="154"/>
      <c r="V236" s="154"/>
    </row>
    <row r="237" spans="2:22">
      <c r="R237" s="366"/>
      <c r="S237" s="154"/>
      <c r="T237" s="154"/>
      <c r="V237" s="154"/>
    </row>
    <row r="238" spans="2:22">
      <c r="R238" s="366"/>
      <c r="S238" s="154"/>
      <c r="T238" s="154"/>
      <c r="V238" s="154"/>
    </row>
    <row r="239" spans="2:22">
      <c r="R239" s="366"/>
      <c r="S239" s="154"/>
      <c r="T239" s="154"/>
      <c r="V239" s="154"/>
    </row>
    <row r="240" spans="2:22" ht="13.2">
      <c r="C240" s="154"/>
      <c r="D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R240" s="366"/>
      <c r="S240" s="154"/>
      <c r="T240" s="154"/>
      <c r="V240" s="154"/>
    </row>
    <row r="241" spans="3:22" ht="13.2">
      <c r="C241" s="154"/>
      <c r="D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R241" s="366"/>
      <c r="S241" s="154"/>
      <c r="T241" s="154"/>
      <c r="V241" s="154"/>
    </row>
    <row r="242" spans="3:22" ht="13.2">
      <c r="C242" s="154"/>
      <c r="D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R242" s="366"/>
      <c r="S242" s="154"/>
      <c r="T242" s="154"/>
      <c r="V242" s="154"/>
    </row>
    <row r="243" spans="3:22" ht="13.2">
      <c r="C243" s="154"/>
      <c r="D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R243" s="366"/>
      <c r="S243" s="154"/>
      <c r="T243" s="154"/>
      <c r="V243" s="154"/>
    </row>
    <row r="244" spans="3:22" ht="13.2">
      <c r="C244" s="154"/>
      <c r="D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R244" s="366"/>
      <c r="S244" s="154"/>
      <c r="T244" s="154"/>
      <c r="V244" s="154"/>
    </row>
    <row r="245" spans="3:22" ht="13.2">
      <c r="C245" s="154"/>
      <c r="D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R245" s="366"/>
      <c r="S245" s="154"/>
      <c r="T245" s="154"/>
      <c r="V245" s="154"/>
    </row>
    <row r="246" spans="3:22" ht="13.2">
      <c r="C246" s="154"/>
      <c r="D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R246" s="366"/>
      <c r="S246" s="154"/>
      <c r="T246" s="154"/>
      <c r="V246" s="154"/>
    </row>
    <row r="247" spans="3:22" ht="13.2">
      <c r="C247" s="154"/>
      <c r="D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R247" s="366"/>
      <c r="S247" s="154"/>
      <c r="T247" s="154"/>
      <c r="V247" s="154"/>
    </row>
    <row r="248" spans="3:22" ht="13.2">
      <c r="C248" s="154"/>
      <c r="D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R248" s="366"/>
      <c r="S248" s="154"/>
      <c r="T248" s="154"/>
      <c r="V248" s="154"/>
    </row>
    <row r="249" spans="3:22" ht="13.2">
      <c r="C249" s="154"/>
      <c r="D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R249" s="366"/>
      <c r="S249" s="154"/>
      <c r="T249" s="154"/>
      <c r="V249" s="154"/>
    </row>
    <row r="250" spans="3:22" ht="13.2">
      <c r="C250" s="154"/>
      <c r="D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R250" s="366"/>
      <c r="S250" s="154"/>
      <c r="T250" s="154"/>
      <c r="V250" s="154"/>
    </row>
    <row r="251" spans="3:22" ht="13.2">
      <c r="C251" s="154"/>
      <c r="D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R251" s="366"/>
      <c r="S251" s="154"/>
      <c r="T251" s="154"/>
      <c r="V251" s="154"/>
    </row>
    <row r="252" spans="3:22" ht="13.2">
      <c r="C252" s="154"/>
      <c r="D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R252" s="366"/>
      <c r="S252" s="154"/>
      <c r="T252" s="154"/>
      <c r="V252" s="154"/>
    </row>
    <row r="253" spans="3:22" ht="13.2">
      <c r="C253" s="154"/>
      <c r="D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R253" s="366"/>
      <c r="S253" s="154"/>
      <c r="T253" s="154"/>
      <c r="V253" s="154"/>
    </row>
    <row r="254" spans="3:22" ht="13.2">
      <c r="C254" s="154"/>
      <c r="D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R254" s="366"/>
      <c r="S254" s="154"/>
      <c r="T254" s="154"/>
      <c r="V254" s="154"/>
    </row>
    <row r="255" spans="3:22" ht="13.2">
      <c r="C255" s="154"/>
      <c r="D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R255" s="366"/>
      <c r="S255" s="154"/>
      <c r="T255" s="154"/>
      <c r="V255" s="154"/>
    </row>
    <row r="256" spans="3:22" ht="13.2">
      <c r="C256" s="154"/>
      <c r="D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R256" s="366"/>
      <c r="S256" s="154"/>
      <c r="T256" s="154"/>
      <c r="V256" s="154"/>
    </row>
    <row r="257" spans="3:22" ht="13.2">
      <c r="C257" s="154"/>
      <c r="D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R257" s="366"/>
      <c r="S257" s="154"/>
      <c r="T257" s="154"/>
      <c r="V257" s="154"/>
    </row>
    <row r="258" spans="3:22" ht="13.2">
      <c r="C258" s="154"/>
      <c r="D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R258" s="366"/>
      <c r="S258" s="154"/>
      <c r="T258" s="154"/>
      <c r="V258" s="154"/>
    </row>
    <row r="259" spans="3:22" ht="13.2">
      <c r="C259" s="154"/>
      <c r="D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R259" s="366"/>
      <c r="S259" s="154"/>
      <c r="T259" s="154"/>
      <c r="V259" s="154"/>
    </row>
    <row r="260" spans="3:22" ht="13.2">
      <c r="C260" s="154"/>
      <c r="D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R260" s="366"/>
      <c r="S260" s="154"/>
      <c r="T260" s="154"/>
      <c r="V260" s="154"/>
    </row>
    <row r="261" spans="3:22" ht="13.2">
      <c r="C261" s="154"/>
      <c r="D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R261" s="366"/>
      <c r="S261" s="154"/>
      <c r="T261" s="154"/>
      <c r="V261" s="154"/>
    </row>
    <row r="262" spans="3:22" ht="13.2">
      <c r="C262" s="154"/>
      <c r="D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R262" s="366"/>
      <c r="S262" s="154"/>
      <c r="T262" s="154"/>
      <c r="V262" s="154"/>
    </row>
    <row r="263" spans="3:22" ht="13.2">
      <c r="C263" s="154"/>
      <c r="D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R263" s="366"/>
      <c r="S263" s="154"/>
      <c r="T263" s="154"/>
      <c r="V263" s="154"/>
    </row>
    <row r="264" spans="3:22" ht="13.2">
      <c r="C264" s="154"/>
      <c r="D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R264" s="366"/>
      <c r="S264" s="154"/>
      <c r="T264" s="154"/>
      <c r="V264" s="154"/>
    </row>
    <row r="265" spans="3:22" ht="13.2">
      <c r="C265" s="154"/>
      <c r="D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R265" s="366"/>
      <c r="S265" s="154"/>
      <c r="T265" s="154"/>
      <c r="V265" s="154"/>
    </row>
    <row r="266" spans="3:22" ht="13.2">
      <c r="C266" s="154"/>
      <c r="D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R266" s="366"/>
      <c r="S266" s="154"/>
      <c r="T266" s="154"/>
      <c r="V266" s="154"/>
    </row>
    <row r="267" spans="3:22" ht="13.2">
      <c r="C267" s="154"/>
      <c r="D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R267" s="366"/>
      <c r="S267" s="154"/>
      <c r="T267" s="154"/>
      <c r="V267" s="154"/>
    </row>
    <row r="268" spans="3:22" ht="13.2">
      <c r="C268" s="154"/>
      <c r="D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R268" s="366"/>
      <c r="S268" s="154"/>
      <c r="T268" s="154"/>
      <c r="V268" s="154"/>
    </row>
    <row r="269" spans="3:22" ht="13.2">
      <c r="C269" s="154"/>
      <c r="D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R269" s="366"/>
      <c r="S269" s="154"/>
      <c r="T269" s="154"/>
      <c r="V269" s="154"/>
    </row>
    <row r="270" spans="3:22" ht="13.2">
      <c r="C270" s="154"/>
      <c r="D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R270" s="366"/>
      <c r="S270" s="154"/>
      <c r="T270" s="154"/>
      <c r="V270" s="154"/>
    </row>
    <row r="271" spans="3:22" ht="13.2">
      <c r="C271" s="154"/>
      <c r="D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R271" s="366"/>
      <c r="S271" s="154"/>
      <c r="T271" s="154"/>
      <c r="V271" s="154"/>
    </row>
    <row r="272" spans="3:22" ht="13.2">
      <c r="C272" s="154"/>
      <c r="D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R272" s="366"/>
      <c r="S272" s="154"/>
      <c r="T272" s="154"/>
      <c r="V272" s="154"/>
    </row>
    <row r="273" spans="3:22" ht="13.2">
      <c r="C273" s="154"/>
      <c r="D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R273" s="366"/>
      <c r="S273" s="154"/>
      <c r="T273" s="154"/>
      <c r="V273" s="154"/>
    </row>
    <row r="274" spans="3:22" ht="13.2">
      <c r="C274" s="154"/>
      <c r="D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R274" s="366"/>
      <c r="S274" s="154"/>
      <c r="T274" s="154"/>
      <c r="V274" s="154"/>
    </row>
    <row r="275" spans="3:22" ht="13.2">
      <c r="C275" s="154"/>
      <c r="D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R275" s="366"/>
      <c r="S275" s="154"/>
      <c r="T275" s="154"/>
      <c r="V275" s="154"/>
    </row>
    <row r="276" spans="3:22" ht="13.2">
      <c r="C276" s="154"/>
      <c r="D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R276" s="366"/>
      <c r="S276" s="154"/>
      <c r="T276" s="154"/>
      <c r="V276" s="154"/>
    </row>
    <row r="277" spans="3:22" ht="13.2">
      <c r="C277" s="154"/>
      <c r="D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R277" s="366"/>
      <c r="S277" s="154"/>
      <c r="T277" s="154"/>
      <c r="V277" s="154"/>
    </row>
    <row r="278" spans="3:22" ht="13.2">
      <c r="C278" s="154"/>
      <c r="D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R278" s="366"/>
      <c r="S278" s="154"/>
      <c r="T278" s="154"/>
      <c r="V278" s="154"/>
    </row>
    <row r="279" spans="3:22" ht="13.2">
      <c r="C279" s="154"/>
      <c r="D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R279" s="366"/>
      <c r="S279" s="154"/>
      <c r="T279" s="154"/>
      <c r="V279" s="154"/>
    </row>
    <row r="280" spans="3:22" ht="13.2">
      <c r="C280" s="154"/>
      <c r="D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R280" s="366"/>
      <c r="S280" s="154"/>
      <c r="T280" s="154"/>
      <c r="V280" s="154"/>
    </row>
    <row r="281" spans="3:22" ht="13.2">
      <c r="C281" s="154"/>
      <c r="D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R281" s="366"/>
      <c r="S281" s="154"/>
      <c r="T281" s="154"/>
      <c r="V281" s="154"/>
    </row>
    <row r="282" spans="3:22" ht="13.2">
      <c r="C282" s="154"/>
      <c r="D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R282" s="366"/>
      <c r="S282" s="154"/>
      <c r="T282" s="154"/>
      <c r="V282" s="154"/>
    </row>
    <row r="283" spans="3:22" ht="13.2">
      <c r="C283" s="154"/>
      <c r="D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R283" s="366"/>
      <c r="S283" s="154"/>
      <c r="T283" s="154"/>
      <c r="V283" s="154"/>
    </row>
    <row r="284" spans="3:22" ht="13.2">
      <c r="C284" s="154"/>
      <c r="D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R284" s="366"/>
      <c r="S284" s="154"/>
      <c r="T284" s="154"/>
      <c r="V284" s="154"/>
    </row>
    <row r="285" spans="3:22" ht="13.2">
      <c r="C285" s="154"/>
      <c r="D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R285" s="366"/>
      <c r="S285" s="154"/>
      <c r="T285" s="154"/>
      <c r="V285" s="154"/>
    </row>
    <row r="286" spans="3:22" ht="13.2">
      <c r="C286" s="154"/>
      <c r="D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R286" s="366"/>
      <c r="S286" s="154"/>
      <c r="T286" s="154"/>
      <c r="V286" s="154"/>
    </row>
    <row r="287" spans="3:22" ht="13.2">
      <c r="C287" s="154"/>
      <c r="D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R287" s="366"/>
      <c r="S287" s="154"/>
      <c r="T287" s="154"/>
      <c r="V287" s="154"/>
    </row>
    <row r="288" spans="3:22" ht="13.2">
      <c r="C288" s="154"/>
      <c r="D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R288" s="366"/>
      <c r="S288" s="154"/>
      <c r="T288" s="154"/>
      <c r="V288" s="154"/>
    </row>
    <row r="289" spans="3:22" ht="13.2">
      <c r="C289" s="154"/>
      <c r="D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R289" s="366"/>
      <c r="S289" s="154"/>
      <c r="T289" s="154"/>
      <c r="V289" s="154"/>
    </row>
    <row r="290" spans="3:22" ht="13.2">
      <c r="C290" s="154"/>
      <c r="D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R290" s="366"/>
      <c r="S290" s="154"/>
      <c r="T290" s="154"/>
      <c r="V290" s="154"/>
    </row>
    <row r="291" spans="3:22" ht="13.2">
      <c r="C291" s="154"/>
      <c r="D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R291" s="366"/>
      <c r="S291" s="154"/>
      <c r="T291" s="154"/>
      <c r="V291" s="154"/>
    </row>
    <row r="292" spans="3:22" ht="13.2">
      <c r="C292" s="154"/>
      <c r="D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R292" s="366"/>
      <c r="S292" s="154"/>
      <c r="T292" s="154"/>
      <c r="V292" s="154"/>
    </row>
    <row r="293" spans="3:22" ht="13.2">
      <c r="C293" s="154"/>
      <c r="D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R293" s="366"/>
      <c r="S293" s="154"/>
      <c r="T293" s="154"/>
      <c r="V293" s="154"/>
    </row>
    <row r="294" spans="3:22" ht="13.2">
      <c r="C294" s="154"/>
      <c r="D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R294" s="366"/>
      <c r="S294" s="154"/>
      <c r="T294" s="154"/>
      <c r="V294" s="154"/>
    </row>
    <row r="295" spans="3:22" ht="13.2">
      <c r="C295" s="154"/>
      <c r="D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R295" s="366"/>
      <c r="S295" s="154"/>
      <c r="T295" s="154"/>
      <c r="V295" s="154"/>
    </row>
    <row r="296" spans="3:22" ht="13.2">
      <c r="C296" s="154"/>
      <c r="D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R296" s="366"/>
      <c r="S296" s="154"/>
      <c r="T296" s="154"/>
      <c r="V296" s="154"/>
    </row>
    <row r="297" spans="3:22" ht="13.2">
      <c r="C297" s="154"/>
      <c r="D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R297" s="366"/>
      <c r="S297" s="154"/>
      <c r="T297" s="154"/>
      <c r="V297" s="154"/>
    </row>
    <row r="298" spans="3:22" ht="13.2">
      <c r="C298" s="154"/>
      <c r="D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R298" s="366"/>
      <c r="S298" s="154"/>
      <c r="T298" s="154"/>
      <c r="V298" s="154"/>
    </row>
    <row r="299" spans="3:22" ht="13.2">
      <c r="C299" s="154"/>
      <c r="D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R299" s="366"/>
      <c r="S299" s="154"/>
      <c r="T299" s="154"/>
      <c r="V299" s="154"/>
    </row>
    <row r="300" spans="3:22" ht="13.2">
      <c r="C300" s="154"/>
      <c r="D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R300" s="366"/>
      <c r="S300" s="154"/>
      <c r="T300" s="154"/>
      <c r="V300" s="154"/>
    </row>
    <row r="301" spans="3:22" ht="13.2">
      <c r="C301" s="154"/>
      <c r="D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R301" s="366"/>
      <c r="S301" s="154"/>
      <c r="T301" s="154"/>
      <c r="V301" s="154"/>
    </row>
    <row r="302" spans="3:22" ht="13.2">
      <c r="C302" s="154"/>
      <c r="D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R302" s="366"/>
      <c r="S302" s="154"/>
      <c r="T302" s="154"/>
      <c r="V302" s="154"/>
    </row>
    <row r="303" spans="3:22" ht="13.2">
      <c r="C303" s="154"/>
      <c r="D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R303" s="366"/>
      <c r="S303" s="154"/>
      <c r="T303" s="154"/>
      <c r="V303" s="154"/>
    </row>
    <row r="304" spans="3:22" ht="13.2">
      <c r="C304" s="154"/>
      <c r="D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R304" s="366"/>
      <c r="S304" s="154"/>
      <c r="T304" s="154"/>
      <c r="V304" s="154"/>
    </row>
    <row r="305" spans="3:22" ht="13.2">
      <c r="C305" s="154"/>
      <c r="D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R305" s="366"/>
      <c r="S305" s="154"/>
      <c r="T305" s="154"/>
      <c r="V305" s="154"/>
    </row>
    <row r="306" spans="3:22" ht="13.2">
      <c r="C306" s="154"/>
      <c r="D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R306" s="366"/>
      <c r="S306" s="154"/>
      <c r="T306" s="154"/>
      <c r="V306" s="154"/>
    </row>
    <row r="307" spans="3:22" ht="13.2">
      <c r="C307" s="154"/>
      <c r="D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R307" s="366"/>
      <c r="S307" s="154"/>
      <c r="T307" s="154"/>
      <c r="V307" s="154"/>
    </row>
    <row r="308" spans="3:22" ht="13.2">
      <c r="C308" s="154"/>
      <c r="D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R308" s="366"/>
      <c r="S308" s="154"/>
      <c r="T308" s="154"/>
      <c r="V308" s="154"/>
    </row>
    <row r="309" spans="3:22" ht="13.2">
      <c r="C309" s="154"/>
      <c r="D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R309" s="366"/>
      <c r="S309" s="154"/>
      <c r="T309" s="154"/>
      <c r="V309" s="154"/>
    </row>
    <row r="310" spans="3:22" ht="13.2">
      <c r="C310" s="154"/>
      <c r="D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R310" s="366"/>
      <c r="S310" s="154"/>
      <c r="T310" s="154"/>
      <c r="V310" s="154"/>
    </row>
    <row r="311" spans="3:22" ht="13.2">
      <c r="C311" s="154"/>
      <c r="D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R311" s="366"/>
      <c r="S311" s="154"/>
      <c r="T311" s="154"/>
      <c r="V311" s="154"/>
    </row>
    <row r="312" spans="3:22" ht="13.2">
      <c r="C312" s="154"/>
      <c r="D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R312" s="366"/>
      <c r="S312" s="154"/>
      <c r="T312" s="154"/>
      <c r="V312" s="154"/>
    </row>
    <row r="313" spans="3:22" ht="13.2">
      <c r="C313" s="154"/>
      <c r="D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R313" s="366"/>
      <c r="S313" s="154"/>
      <c r="T313" s="154"/>
      <c r="V313" s="154"/>
    </row>
    <row r="314" spans="3:22" ht="13.2">
      <c r="C314" s="154"/>
      <c r="D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R314" s="366"/>
      <c r="S314" s="154"/>
      <c r="T314" s="154"/>
      <c r="V314" s="154"/>
    </row>
    <row r="315" spans="3:22" ht="13.2">
      <c r="C315" s="154"/>
      <c r="D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R315" s="366"/>
      <c r="S315" s="154"/>
      <c r="T315" s="154"/>
      <c r="V315" s="154"/>
    </row>
    <row r="316" spans="3:22" ht="13.2">
      <c r="C316" s="154"/>
      <c r="D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R316" s="366"/>
      <c r="S316" s="154"/>
      <c r="T316" s="154"/>
      <c r="V316" s="154"/>
    </row>
    <row r="317" spans="3:22" ht="13.2">
      <c r="C317" s="154"/>
      <c r="D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R317" s="366"/>
      <c r="S317" s="154"/>
      <c r="T317" s="154"/>
      <c r="V317" s="154"/>
    </row>
    <row r="318" spans="3:22" ht="13.2">
      <c r="C318" s="154"/>
      <c r="D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R318" s="366"/>
      <c r="S318" s="154"/>
      <c r="T318" s="154"/>
      <c r="V318" s="154"/>
    </row>
    <row r="319" spans="3:22" ht="13.2">
      <c r="C319" s="154"/>
      <c r="D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R319" s="366"/>
      <c r="S319" s="154"/>
      <c r="T319" s="154"/>
      <c r="V319" s="154"/>
    </row>
    <row r="320" spans="3:22" ht="13.2">
      <c r="C320" s="154"/>
      <c r="D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R320" s="366"/>
      <c r="S320" s="154"/>
      <c r="T320" s="154"/>
      <c r="V320" s="154"/>
    </row>
    <row r="321" spans="3:22" ht="13.2">
      <c r="C321" s="154"/>
      <c r="D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R321" s="366"/>
      <c r="S321" s="154"/>
      <c r="T321" s="154"/>
      <c r="V321" s="154"/>
    </row>
    <row r="322" spans="3:22" ht="13.2">
      <c r="C322" s="154"/>
      <c r="D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R322" s="366"/>
      <c r="S322" s="154"/>
      <c r="T322" s="154"/>
      <c r="V322" s="154"/>
    </row>
    <row r="323" spans="3:22" ht="13.2">
      <c r="C323" s="154"/>
      <c r="D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R323" s="366"/>
      <c r="S323" s="154"/>
      <c r="T323" s="154"/>
      <c r="V323" s="154"/>
    </row>
    <row r="324" spans="3:22" ht="13.2">
      <c r="C324" s="154"/>
      <c r="D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R324" s="366"/>
      <c r="S324" s="154"/>
      <c r="T324" s="154"/>
      <c r="V324" s="154"/>
    </row>
    <row r="325" spans="3:22" ht="13.2">
      <c r="C325" s="154"/>
      <c r="D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R325" s="366"/>
      <c r="S325" s="154"/>
      <c r="T325" s="154"/>
      <c r="V325" s="154"/>
    </row>
    <row r="326" spans="3:22" ht="13.2">
      <c r="C326" s="154"/>
      <c r="D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R326" s="366"/>
      <c r="S326" s="154"/>
      <c r="T326" s="154"/>
      <c r="V326" s="154"/>
    </row>
    <row r="327" spans="3:22" ht="13.2">
      <c r="C327" s="154"/>
      <c r="D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R327" s="366"/>
      <c r="S327" s="154"/>
      <c r="T327" s="154"/>
      <c r="V327" s="154"/>
    </row>
    <row r="328" spans="3:22" ht="13.2">
      <c r="C328" s="154"/>
      <c r="D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R328" s="366"/>
      <c r="S328" s="154"/>
      <c r="T328" s="154"/>
      <c r="V328" s="154"/>
    </row>
    <row r="329" spans="3:22" ht="13.2">
      <c r="C329" s="154"/>
      <c r="D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R329" s="366"/>
      <c r="S329" s="154"/>
      <c r="T329" s="154"/>
      <c r="V329" s="154"/>
    </row>
    <row r="330" spans="3:22" ht="13.2">
      <c r="C330" s="154"/>
      <c r="D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R330" s="366"/>
      <c r="S330" s="154"/>
      <c r="T330" s="154"/>
      <c r="V330" s="154"/>
    </row>
    <row r="331" spans="3:22" ht="13.2">
      <c r="C331" s="154"/>
      <c r="D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R331" s="366"/>
      <c r="S331" s="154"/>
      <c r="T331" s="154"/>
      <c r="V331" s="154"/>
    </row>
    <row r="332" spans="3:22" ht="13.2">
      <c r="C332" s="154"/>
      <c r="D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R332" s="366"/>
      <c r="S332" s="154"/>
      <c r="T332" s="154"/>
      <c r="V332" s="154"/>
    </row>
    <row r="333" spans="3:22" ht="13.2">
      <c r="C333" s="154"/>
      <c r="D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R333" s="366"/>
      <c r="S333" s="154"/>
      <c r="T333" s="154"/>
      <c r="V333" s="154"/>
    </row>
    <row r="334" spans="3:22" ht="13.2">
      <c r="C334" s="154"/>
      <c r="D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R334" s="366"/>
      <c r="S334" s="154"/>
      <c r="T334" s="154"/>
      <c r="V334" s="154"/>
    </row>
    <row r="335" spans="3:22" ht="13.2">
      <c r="C335" s="154"/>
      <c r="D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R335" s="366"/>
      <c r="S335" s="154"/>
      <c r="T335" s="154"/>
      <c r="V335" s="154"/>
    </row>
    <row r="336" spans="3:22" ht="13.2">
      <c r="C336" s="154"/>
      <c r="D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R336" s="366"/>
      <c r="S336" s="154"/>
      <c r="T336" s="154"/>
      <c r="V336" s="154"/>
    </row>
    <row r="337" spans="3:22" ht="13.2">
      <c r="C337" s="154"/>
      <c r="D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R337" s="366"/>
      <c r="S337" s="154"/>
      <c r="T337" s="154"/>
      <c r="V337" s="154"/>
    </row>
    <row r="338" spans="3:22" ht="13.2">
      <c r="C338" s="154"/>
      <c r="D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R338" s="366"/>
      <c r="S338" s="154"/>
      <c r="T338" s="154"/>
      <c r="V338" s="154"/>
    </row>
    <row r="339" spans="3:22" ht="13.2">
      <c r="C339" s="154"/>
      <c r="D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R339" s="366"/>
      <c r="S339" s="154"/>
      <c r="T339" s="154"/>
      <c r="V339" s="154"/>
    </row>
    <row r="340" spans="3:22" ht="13.2">
      <c r="C340" s="154"/>
      <c r="D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R340" s="366"/>
      <c r="S340" s="154"/>
      <c r="T340" s="154"/>
      <c r="V340" s="154"/>
    </row>
    <row r="341" spans="3:22" ht="13.2">
      <c r="C341" s="154"/>
      <c r="D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R341" s="366"/>
      <c r="S341" s="154"/>
      <c r="T341" s="154"/>
      <c r="V341" s="154"/>
    </row>
    <row r="342" spans="3:22" ht="13.2">
      <c r="C342" s="154"/>
      <c r="D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R342" s="366"/>
      <c r="S342" s="154"/>
      <c r="T342" s="154"/>
      <c r="V342" s="154"/>
    </row>
    <row r="343" spans="3:22" ht="13.2">
      <c r="C343" s="154"/>
      <c r="D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R343" s="366"/>
      <c r="S343" s="154"/>
      <c r="T343" s="154"/>
      <c r="V343" s="154"/>
    </row>
    <row r="344" spans="3:22" ht="13.2">
      <c r="C344" s="154"/>
      <c r="D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R344" s="366"/>
      <c r="S344" s="154"/>
      <c r="T344" s="154"/>
      <c r="V344" s="154"/>
    </row>
    <row r="345" spans="3:22" ht="13.2">
      <c r="C345" s="154"/>
      <c r="D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R345" s="366"/>
      <c r="S345" s="154"/>
      <c r="T345" s="154"/>
      <c r="V345" s="154"/>
    </row>
    <row r="346" spans="3:22" ht="13.2">
      <c r="C346" s="154"/>
      <c r="D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R346" s="366"/>
      <c r="S346" s="154"/>
      <c r="T346" s="154"/>
      <c r="V346" s="154"/>
    </row>
    <row r="347" spans="3:22" ht="13.2">
      <c r="C347" s="154"/>
      <c r="D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R347" s="366"/>
      <c r="S347" s="154"/>
      <c r="T347" s="154"/>
      <c r="V347" s="154"/>
    </row>
    <row r="348" spans="3:22" ht="13.2">
      <c r="C348" s="154"/>
      <c r="D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R348" s="366"/>
      <c r="S348" s="154"/>
      <c r="T348" s="154"/>
      <c r="V348" s="154"/>
    </row>
    <row r="349" spans="3:22" ht="13.2">
      <c r="C349" s="154"/>
      <c r="D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R349" s="366"/>
      <c r="S349" s="154"/>
      <c r="T349" s="154"/>
      <c r="V349" s="154"/>
    </row>
    <row r="350" spans="3:22" ht="13.2">
      <c r="C350" s="154"/>
      <c r="D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R350" s="366"/>
      <c r="S350" s="154"/>
      <c r="T350" s="154"/>
      <c r="V350" s="154"/>
    </row>
    <row r="351" spans="3:22" ht="13.2">
      <c r="C351" s="154"/>
      <c r="D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R351" s="366"/>
      <c r="S351" s="154"/>
      <c r="T351" s="154"/>
      <c r="V351" s="154"/>
    </row>
    <row r="352" spans="3:22" ht="13.2">
      <c r="C352" s="154"/>
      <c r="D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R352" s="366"/>
      <c r="S352" s="154"/>
      <c r="T352" s="154"/>
      <c r="V352" s="154"/>
    </row>
    <row r="353" spans="3:22" ht="13.2">
      <c r="C353" s="154"/>
      <c r="D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R353" s="366"/>
      <c r="S353" s="154"/>
      <c r="T353" s="154"/>
      <c r="V353" s="154"/>
    </row>
    <row r="354" spans="3:22" ht="13.2">
      <c r="C354" s="154"/>
      <c r="D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R354" s="366"/>
      <c r="S354" s="154"/>
      <c r="T354" s="154"/>
      <c r="V354" s="154"/>
    </row>
    <row r="355" spans="3:22" ht="13.2">
      <c r="C355" s="154"/>
      <c r="D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R355" s="366"/>
      <c r="S355" s="154"/>
      <c r="T355" s="154"/>
      <c r="V355" s="154"/>
    </row>
    <row r="356" spans="3:22" ht="13.2">
      <c r="C356" s="154"/>
      <c r="D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R356" s="366"/>
      <c r="S356" s="154"/>
      <c r="T356" s="154"/>
      <c r="V356" s="154"/>
    </row>
    <row r="357" spans="3:22" ht="13.2">
      <c r="C357" s="154"/>
      <c r="D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R357" s="366"/>
      <c r="S357" s="154"/>
      <c r="T357" s="154"/>
      <c r="V357" s="154"/>
    </row>
    <row r="358" spans="3:22" ht="13.2">
      <c r="C358" s="154"/>
      <c r="D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R358" s="366"/>
      <c r="S358" s="154"/>
      <c r="T358" s="154"/>
      <c r="V358" s="154"/>
    </row>
    <row r="359" spans="3:22" ht="13.2">
      <c r="C359" s="154"/>
      <c r="D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R359" s="366"/>
      <c r="S359" s="154"/>
      <c r="T359" s="154"/>
      <c r="V359" s="154"/>
    </row>
    <row r="360" spans="3:22" ht="13.2">
      <c r="C360" s="154"/>
      <c r="D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R360" s="366"/>
      <c r="S360" s="154"/>
      <c r="T360" s="154"/>
      <c r="V360" s="154"/>
    </row>
    <row r="361" spans="3:22" ht="13.2">
      <c r="C361" s="154"/>
      <c r="D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R361" s="366"/>
      <c r="S361" s="154"/>
      <c r="T361" s="154"/>
      <c r="V361" s="154"/>
    </row>
    <row r="362" spans="3:22" ht="13.2">
      <c r="C362" s="154"/>
      <c r="D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R362" s="366"/>
      <c r="S362" s="154"/>
      <c r="T362" s="154"/>
      <c r="V362" s="154"/>
    </row>
    <row r="363" spans="3:22" ht="13.2">
      <c r="C363" s="154"/>
      <c r="D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R363" s="366"/>
      <c r="S363" s="154"/>
      <c r="T363" s="154"/>
      <c r="V363" s="154"/>
    </row>
    <row r="364" spans="3:22" ht="13.2">
      <c r="C364" s="154"/>
      <c r="D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R364" s="366"/>
      <c r="S364" s="154"/>
      <c r="T364" s="154"/>
      <c r="V364" s="154"/>
    </row>
    <row r="365" spans="3:22" ht="13.2">
      <c r="C365" s="154"/>
      <c r="D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R365" s="366"/>
      <c r="S365" s="154"/>
      <c r="T365" s="154"/>
      <c r="V365" s="154"/>
    </row>
    <row r="366" spans="3:22" ht="13.2">
      <c r="C366" s="154"/>
      <c r="D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R366" s="366"/>
      <c r="S366" s="154"/>
      <c r="T366" s="154"/>
      <c r="V366" s="154"/>
    </row>
    <row r="367" spans="3:22" ht="13.2">
      <c r="C367" s="154"/>
      <c r="D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R367" s="366"/>
      <c r="S367" s="154"/>
      <c r="T367" s="154"/>
      <c r="V367" s="154"/>
    </row>
    <row r="368" spans="3:22" ht="13.2">
      <c r="C368" s="154"/>
      <c r="D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R368" s="366"/>
      <c r="S368" s="154"/>
      <c r="T368" s="154"/>
      <c r="V368" s="154"/>
    </row>
    <row r="369" spans="3:22" ht="13.2">
      <c r="C369" s="154"/>
      <c r="D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R369" s="366"/>
      <c r="S369" s="154"/>
      <c r="T369" s="154"/>
      <c r="V369" s="154"/>
    </row>
    <row r="370" spans="3:22" ht="13.2">
      <c r="C370" s="154"/>
      <c r="D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R370" s="366"/>
      <c r="S370" s="154"/>
      <c r="T370" s="154"/>
      <c r="V370" s="154"/>
    </row>
    <row r="371" spans="3:22" ht="13.2">
      <c r="C371" s="154"/>
      <c r="D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R371" s="366"/>
      <c r="S371" s="154"/>
      <c r="T371" s="154"/>
      <c r="V371" s="154"/>
    </row>
    <row r="372" spans="3:22" ht="13.2">
      <c r="C372" s="154"/>
      <c r="D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R372" s="366"/>
      <c r="S372" s="154"/>
      <c r="T372" s="154"/>
      <c r="V372" s="154"/>
    </row>
    <row r="373" spans="3:22" ht="13.2">
      <c r="C373" s="154"/>
      <c r="D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R373" s="366"/>
      <c r="S373" s="154"/>
      <c r="T373" s="154"/>
      <c r="V373" s="154"/>
    </row>
    <row r="374" spans="3:22" ht="13.2">
      <c r="C374" s="154"/>
      <c r="D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R374" s="366"/>
      <c r="S374" s="154"/>
      <c r="T374" s="154"/>
      <c r="V374" s="154"/>
    </row>
    <row r="375" spans="3:22" ht="13.2">
      <c r="C375" s="154"/>
      <c r="D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R375" s="366"/>
      <c r="S375" s="154"/>
      <c r="T375" s="154"/>
      <c r="V375" s="154"/>
    </row>
    <row r="376" spans="3:22" ht="13.2">
      <c r="C376" s="154"/>
      <c r="D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R376" s="366"/>
      <c r="S376" s="154"/>
      <c r="T376" s="154"/>
      <c r="V376" s="154"/>
    </row>
    <row r="377" spans="3:22" ht="13.2">
      <c r="C377" s="154"/>
      <c r="D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R377" s="366"/>
      <c r="S377" s="154"/>
      <c r="T377" s="154"/>
      <c r="V377" s="154"/>
    </row>
    <row r="378" spans="3:22" ht="13.2">
      <c r="C378" s="154"/>
      <c r="D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R378" s="366"/>
      <c r="S378" s="154"/>
      <c r="T378" s="154"/>
      <c r="V378" s="154"/>
    </row>
    <row r="379" spans="3:22" ht="13.2">
      <c r="C379" s="154"/>
      <c r="D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R379" s="366"/>
      <c r="S379" s="154"/>
      <c r="T379" s="154"/>
      <c r="V379" s="154"/>
    </row>
    <row r="380" spans="3:22" ht="13.2">
      <c r="C380" s="154"/>
      <c r="D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R380" s="366"/>
      <c r="S380" s="154"/>
      <c r="T380" s="154"/>
      <c r="V380" s="154"/>
    </row>
    <row r="381" spans="3:22" ht="13.2">
      <c r="C381" s="154"/>
      <c r="D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R381" s="366"/>
      <c r="S381" s="154"/>
      <c r="T381" s="154"/>
      <c r="V381" s="154"/>
    </row>
    <row r="382" spans="3:22" ht="13.2">
      <c r="C382" s="154"/>
      <c r="D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R382" s="366"/>
      <c r="S382" s="154"/>
      <c r="T382" s="154"/>
      <c r="V382" s="154"/>
    </row>
    <row r="383" spans="3:22" ht="13.2">
      <c r="C383" s="154"/>
      <c r="D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R383" s="366"/>
      <c r="S383" s="154"/>
      <c r="T383" s="154"/>
      <c r="V383" s="154"/>
    </row>
    <row r="384" spans="3:22" ht="13.2">
      <c r="C384" s="154"/>
      <c r="D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R384" s="366"/>
      <c r="S384" s="154"/>
      <c r="T384" s="154"/>
      <c r="V384" s="154"/>
    </row>
    <row r="385" spans="3:22" ht="13.2">
      <c r="C385" s="154"/>
      <c r="D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R385" s="366"/>
      <c r="S385" s="154"/>
      <c r="T385" s="154"/>
      <c r="V385" s="154"/>
    </row>
    <row r="386" spans="3:22" ht="13.2">
      <c r="C386" s="154"/>
      <c r="D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R386" s="366"/>
      <c r="S386" s="154"/>
      <c r="T386" s="154"/>
      <c r="V386" s="154"/>
    </row>
    <row r="387" spans="3:22" ht="13.2">
      <c r="C387" s="154"/>
      <c r="D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R387" s="366"/>
      <c r="S387" s="154"/>
      <c r="T387" s="154"/>
      <c r="V387" s="154"/>
    </row>
    <row r="388" spans="3:22" ht="13.2">
      <c r="C388" s="154"/>
      <c r="D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R388" s="366"/>
      <c r="S388" s="154"/>
      <c r="T388" s="154"/>
      <c r="V388" s="154"/>
    </row>
    <row r="389" spans="3:22" ht="13.2">
      <c r="C389" s="154"/>
      <c r="D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R389" s="366"/>
      <c r="S389" s="154"/>
      <c r="T389" s="154"/>
      <c r="V389" s="154"/>
    </row>
    <row r="390" spans="3:22" ht="13.2">
      <c r="C390" s="154"/>
      <c r="D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R390" s="366"/>
      <c r="S390" s="154"/>
      <c r="T390" s="154"/>
      <c r="V390" s="154"/>
    </row>
    <row r="391" spans="3:22" ht="13.2">
      <c r="C391" s="154"/>
      <c r="D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R391" s="366"/>
      <c r="S391" s="154"/>
      <c r="T391" s="154"/>
      <c r="V391" s="154"/>
    </row>
    <row r="392" spans="3:22" ht="13.2">
      <c r="C392" s="154"/>
      <c r="D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R392" s="366"/>
      <c r="S392" s="154"/>
      <c r="T392" s="154"/>
      <c r="V392" s="154"/>
    </row>
    <row r="393" spans="3:22" ht="13.2">
      <c r="C393" s="154"/>
      <c r="D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R393" s="366"/>
      <c r="S393" s="154"/>
      <c r="T393" s="154"/>
      <c r="V393" s="154"/>
    </row>
    <row r="394" spans="3:22" ht="13.2">
      <c r="C394" s="154"/>
      <c r="D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R394" s="366"/>
      <c r="S394" s="154"/>
      <c r="T394" s="154"/>
      <c r="V394" s="154"/>
    </row>
    <row r="395" spans="3:22" ht="13.2">
      <c r="C395" s="154"/>
      <c r="D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R395" s="366"/>
      <c r="S395" s="154"/>
      <c r="T395" s="154"/>
      <c r="V395" s="154"/>
    </row>
    <row r="396" spans="3:22" ht="13.2">
      <c r="C396" s="154"/>
      <c r="D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R396" s="366"/>
      <c r="S396" s="154"/>
      <c r="T396" s="154"/>
      <c r="V396" s="154"/>
    </row>
    <row r="397" spans="3:22" ht="13.2">
      <c r="C397" s="154"/>
      <c r="D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R397" s="366"/>
      <c r="S397" s="154"/>
      <c r="T397" s="154"/>
      <c r="V397" s="154"/>
    </row>
    <row r="398" spans="3:22" ht="13.2">
      <c r="C398" s="154"/>
      <c r="D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R398" s="366"/>
      <c r="S398" s="154"/>
      <c r="T398" s="154"/>
      <c r="V398" s="154"/>
    </row>
    <row r="399" spans="3:22" ht="13.2">
      <c r="C399" s="154"/>
      <c r="D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R399" s="366"/>
      <c r="S399" s="154"/>
      <c r="T399" s="154"/>
      <c r="V399" s="154"/>
    </row>
    <row r="400" spans="3:22" ht="13.2">
      <c r="C400" s="154"/>
      <c r="D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R400" s="366"/>
      <c r="S400" s="154"/>
      <c r="T400" s="154"/>
      <c r="V400" s="154"/>
    </row>
    <row r="401" spans="3:22" ht="13.2">
      <c r="C401" s="154"/>
      <c r="D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R401" s="366"/>
      <c r="S401" s="154"/>
      <c r="T401" s="154"/>
      <c r="V401" s="154"/>
    </row>
    <row r="402" spans="3:22" ht="13.2">
      <c r="C402" s="154"/>
      <c r="D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R402" s="366"/>
      <c r="S402" s="154"/>
      <c r="T402" s="154"/>
      <c r="V402" s="154"/>
    </row>
    <row r="403" spans="3:22" ht="13.2">
      <c r="C403" s="154"/>
      <c r="D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R403" s="366"/>
      <c r="S403" s="154"/>
      <c r="T403" s="154"/>
      <c r="V403" s="154"/>
    </row>
    <row r="404" spans="3:22" ht="13.2">
      <c r="C404" s="154"/>
      <c r="D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R404" s="366"/>
      <c r="S404" s="154"/>
      <c r="T404" s="154"/>
      <c r="V404" s="154"/>
    </row>
    <row r="405" spans="3:22" ht="13.2">
      <c r="C405" s="154"/>
      <c r="D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R405" s="366"/>
      <c r="S405" s="154"/>
      <c r="T405" s="154"/>
      <c r="V405" s="154"/>
    </row>
    <row r="406" spans="3:22" ht="13.2">
      <c r="C406" s="154"/>
      <c r="D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R406" s="366"/>
      <c r="S406" s="154"/>
      <c r="T406" s="154"/>
      <c r="V406" s="154"/>
    </row>
    <row r="407" spans="3:22" ht="13.2">
      <c r="C407" s="154"/>
      <c r="D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R407" s="366"/>
      <c r="S407" s="154"/>
      <c r="T407" s="154"/>
      <c r="V407" s="154"/>
    </row>
    <row r="408" spans="3:22" ht="13.2">
      <c r="C408" s="154"/>
      <c r="D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R408" s="366"/>
      <c r="S408" s="154"/>
      <c r="T408" s="154"/>
      <c r="V408" s="154"/>
    </row>
    <row r="409" spans="3:22" ht="13.2">
      <c r="C409" s="154"/>
      <c r="D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R409" s="366"/>
      <c r="S409" s="154"/>
      <c r="T409" s="154"/>
      <c r="V409" s="154"/>
    </row>
    <row r="410" spans="3:22" ht="13.2">
      <c r="C410" s="154"/>
      <c r="D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R410" s="366"/>
      <c r="S410" s="154"/>
      <c r="T410" s="154"/>
      <c r="V410" s="154"/>
    </row>
    <row r="411" spans="3:22" ht="13.2">
      <c r="C411" s="154"/>
      <c r="D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R411" s="366"/>
      <c r="S411" s="154"/>
      <c r="T411" s="154"/>
      <c r="V411" s="154"/>
    </row>
    <row r="412" spans="3:22" ht="13.2">
      <c r="C412" s="154"/>
      <c r="D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R412" s="366"/>
      <c r="S412" s="154"/>
      <c r="T412" s="154"/>
      <c r="V412" s="154"/>
    </row>
    <row r="413" spans="3:22" ht="13.2">
      <c r="C413" s="154"/>
      <c r="D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R413" s="366"/>
      <c r="S413" s="154"/>
      <c r="T413" s="154"/>
      <c r="V413" s="154"/>
    </row>
    <row r="414" spans="3:22" ht="13.2">
      <c r="C414" s="154"/>
      <c r="D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R414" s="366"/>
      <c r="S414" s="154"/>
      <c r="T414" s="154"/>
      <c r="V414" s="154"/>
    </row>
    <row r="415" spans="3:22" ht="13.2">
      <c r="C415" s="154"/>
      <c r="D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R415" s="366"/>
      <c r="S415" s="154"/>
      <c r="T415" s="154"/>
      <c r="V415" s="154"/>
    </row>
    <row r="416" spans="3:22" ht="13.2">
      <c r="C416" s="154"/>
      <c r="D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R416" s="366"/>
      <c r="S416" s="154"/>
      <c r="T416" s="154"/>
      <c r="V416" s="154"/>
    </row>
    <row r="417" spans="3:22" ht="13.2">
      <c r="C417" s="154"/>
      <c r="D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R417" s="366"/>
      <c r="S417" s="154"/>
      <c r="T417" s="154"/>
      <c r="V417" s="154"/>
    </row>
    <row r="418" spans="3:22" ht="13.2">
      <c r="C418" s="154"/>
      <c r="D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R418" s="366"/>
      <c r="S418" s="154"/>
      <c r="T418" s="154"/>
      <c r="V418" s="154"/>
    </row>
    <row r="419" spans="3:22" ht="13.2">
      <c r="C419" s="154"/>
      <c r="D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R419" s="366"/>
      <c r="S419" s="154"/>
      <c r="T419" s="154"/>
      <c r="V419" s="154"/>
    </row>
    <row r="420" spans="3:22" ht="13.2">
      <c r="C420" s="154"/>
      <c r="D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R420" s="366"/>
      <c r="S420" s="154"/>
      <c r="T420" s="154"/>
      <c r="V420" s="154"/>
    </row>
    <row r="421" spans="3:22" ht="13.2">
      <c r="C421" s="154"/>
      <c r="D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R421" s="366"/>
      <c r="S421" s="154"/>
      <c r="T421" s="154"/>
      <c r="V421" s="154"/>
    </row>
    <row r="422" spans="3:22" ht="13.2">
      <c r="C422" s="154"/>
      <c r="D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R422" s="366"/>
      <c r="S422" s="154"/>
      <c r="T422" s="154"/>
      <c r="V422" s="154"/>
    </row>
    <row r="423" spans="3:22" ht="13.2">
      <c r="C423" s="154"/>
      <c r="D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R423" s="366"/>
      <c r="S423" s="154"/>
      <c r="T423" s="154"/>
      <c r="V423" s="154"/>
    </row>
    <row r="424" spans="3:22" ht="13.2">
      <c r="C424" s="154"/>
      <c r="D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R424" s="366"/>
      <c r="S424" s="154"/>
      <c r="T424" s="154"/>
      <c r="V424" s="154"/>
    </row>
    <row r="425" spans="3:22" ht="13.2">
      <c r="C425" s="154"/>
      <c r="D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R425" s="366"/>
      <c r="S425" s="154"/>
      <c r="T425" s="154"/>
      <c r="V425" s="154"/>
    </row>
    <row r="426" spans="3:22" ht="13.2">
      <c r="C426" s="154"/>
      <c r="D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R426" s="366"/>
      <c r="S426" s="154"/>
      <c r="T426" s="154"/>
      <c r="V426" s="154"/>
    </row>
    <row r="427" spans="3:22" ht="13.2">
      <c r="C427" s="154"/>
      <c r="D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R427" s="366"/>
      <c r="S427" s="154"/>
      <c r="T427" s="154"/>
      <c r="V427" s="154"/>
    </row>
    <row r="428" spans="3:22" ht="13.2">
      <c r="C428" s="154"/>
      <c r="D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R428" s="366"/>
      <c r="S428" s="154"/>
      <c r="T428" s="154"/>
      <c r="V428" s="154"/>
    </row>
    <row r="429" spans="3:22" ht="13.2">
      <c r="C429" s="154"/>
      <c r="D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R429" s="366"/>
      <c r="S429" s="154"/>
      <c r="T429" s="154"/>
      <c r="V429" s="154"/>
    </row>
    <row r="430" spans="3:22" ht="13.2">
      <c r="C430" s="154"/>
      <c r="D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R430" s="366"/>
      <c r="S430" s="154"/>
      <c r="T430" s="154"/>
      <c r="V430" s="154"/>
    </row>
    <row r="431" spans="3:22" ht="13.2">
      <c r="C431" s="154"/>
      <c r="D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R431" s="366"/>
      <c r="S431" s="154"/>
      <c r="T431" s="154"/>
      <c r="V431" s="154"/>
    </row>
    <row r="432" spans="3:22" ht="13.2">
      <c r="C432" s="154"/>
      <c r="D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R432" s="366"/>
      <c r="S432" s="154"/>
      <c r="T432" s="154"/>
      <c r="V432" s="154"/>
    </row>
    <row r="433" spans="3:22" ht="13.2">
      <c r="C433" s="154"/>
      <c r="D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R433" s="366"/>
      <c r="S433" s="154"/>
      <c r="T433" s="154"/>
      <c r="V433" s="154"/>
    </row>
    <row r="434" spans="3:22" ht="13.2">
      <c r="C434" s="154"/>
      <c r="D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R434" s="366"/>
      <c r="S434" s="154"/>
      <c r="T434" s="154"/>
      <c r="V434" s="154"/>
    </row>
    <row r="435" spans="3:22" ht="13.2">
      <c r="C435" s="154"/>
      <c r="D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R435" s="366"/>
      <c r="S435" s="154"/>
      <c r="T435" s="154"/>
      <c r="V435" s="154"/>
    </row>
    <row r="436" spans="3:22" ht="13.2">
      <c r="C436" s="154"/>
      <c r="D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R436" s="366"/>
      <c r="S436" s="154"/>
      <c r="T436" s="154"/>
      <c r="V436" s="154"/>
    </row>
    <row r="437" spans="3:22" ht="13.2">
      <c r="C437" s="154"/>
      <c r="D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R437" s="366"/>
      <c r="S437" s="154"/>
      <c r="T437" s="154"/>
      <c r="V437" s="154"/>
    </row>
    <row r="438" spans="3:22" ht="13.2">
      <c r="C438" s="154"/>
      <c r="D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R438" s="366"/>
      <c r="S438" s="154"/>
      <c r="T438" s="154"/>
      <c r="V438" s="154"/>
    </row>
    <row r="439" spans="3:22" ht="13.2">
      <c r="C439" s="154"/>
      <c r="D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R439" s="366"/>
      <c r="S439" s="154"/>
      <c r="T439" s="154"/>
      <c r="V439" s="154"/>
    </row>
    <row r="440" spans="3:22" ht="13.2">
      <c r="C440" s="154"/>
      <c r="D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R440" s="366"/>
      <c r="S440" s="154"/>
      <c r="T440" s="154"/>
      <c r="V440" s="154"/>
    </row>
    <row r="441" spans="3:22" ht="13.2">
      <c r="C441" s="154"/>
      <c r="D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R441" s="366"/>
      <c r="S441" s="154"/>
      <c r="T441" s="154"/>
      <c r="V441" s="154"/>
    </row>
    <row r="442" spans="3:22" ht="13.2">
      <c r="C442" s="154"/>
      <c r="D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R442" s="366"/>
      <c r="S442" s="154"/>
      <c r="T442" s="154"/>
      <c r="V442" s="154"/>
    </row>
    <row r="443" spans="3:22" ht="13.2">
      <c r="C443" s="154"/>
      <c r="D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R443" s="366"/>
      <c r="S443" s="154"/>
      <c r="T443" s="154"/>
      <c r="V443" s="154"/>
    </row>
    <row r="444" spans="3:22" ht="13.2">
      <c r="C444" s="154"/>
      <c r="D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R444" s="366"/>
      <c r="S444" s="154"/>
      <c r="T444" s="154"/>
      <c r="V444" s="154"/>
    </row>
    <row r="445" spans="3:22" ht="13.2">
      <c r="C445" s="154"/>
      <c r="D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R445" s="366"/>
      <c r="S445" s="154"/>
      <c r="T445" s="154"/>
      <c r="V445" s="154"/>
    </row>
    <row r="446" spans="3:22" ht="13.2">
      <c r="C446" s="154"/>
      <c r="D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R446" s="366"/>
      <c r="S446" s="154"/>
      <c r="T446" s="154"/>
      <c r="V446" s="154"/>
    </row>
    <row r="447" spans="3:22" ht="13.2">
      <c r="C447" s="154"/>
      <c r="D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R447" s="366"/>
      <c r="S447" s="154"/>
      <c r="T447" s="154"/>
      <c r="V447" s="154"/>
    </row>
    <row r="448" spans="3:22" ht="13.2">
      <c r="C448" s="154"/>
      <c r="D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R448" s="366"/>
      <c r="S448" s="154"/>
      <c r="T448" s="154"/>
      <c r="V448" s="154"/>
    </row>
    <row r="449" spans="3:22" ht="13.2">
      <c r="C449" s="154"/>
      <c r="D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R449" s="366"/>
      <c r="S449" s="154"/>
      <c r="T449" s="154"/>
      <c r="V449" s="154"/>
    </row>
    <row r="450" spans="3:22" ht="13.2">
      <c r="C450" s="154"/>
      <c r="D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R450" s="366"/>
      <c r="S450" s="154"/>
      <c r="T450" s="154"/>
      <c r="V450" s="154"/>
    </row>
    <row r="451" spans="3:22" ht="13.2">
      <c r="C451" s="154"/>
      <c r="D451" s="154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R451" s="366"/>
      <c r="S451" s="154"/>
      <c r="T451" s="154"/>
      <c r="V451" s="154"/>
    </row>
    <row r="452" spans="3:22" ht="13.2">
      <c r="C452" s="154"/>
      <c r="D452" s="154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4"/>
      <c r="R452" s="366"/>
      <c r="S452" s="154"/>
      <c r="T452" s="154"/>
      <c r="V452" s="154"/>
    </row>
    <row r="453" spans="3:22" ht="13.2">
      <c r="C453" s="154"/>
      <c r="D453" s="154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R453" s="366"/>
      <c r="S453" s="154"/>
      <c r="T453" s="154"/>
      <c r="V453" s="154"/>
    </row>
    <row r="454" spans="3:22" ht="13.2">
      <c r="C454" s="154"/>
      <c r="D454" s="154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R454" s="366"/>
      <c r="S454" s="154"/>
      <c r="T454" s="154"/>
      <c r="V454" s="154"/>
    </row>
    <row r="455" spans="3:22" ht="13.2">
      <c r="C455" s="154"/>
      <c r="D455" s="154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R455" s="366"/>
      <c r="S455" s="154"/>
      <c r="T455" s="154"/>
      <c r="V455" s="154"/>
    </row>
    <row r="456" spans="3:22" ht="13.2">
      <c r="C456" s="154"/>
      <c r="D456" s="154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R456" s="366"/>
      <c r="S456" s="154"/>
      <c r="T456" s="154"/>
      <c r="V456" s="154"/>
    </row>
    <row r="457" spans="3:22" ht="13.2">
      <c r="C457" s="154"/>
      <c r="D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154"/>
      <c r="R457" s="366"/>
      <c r="S457" s="154"/>
      <c r="T457" s="154"/>
      <c r="V457" s="154"/>
    </row>
    <row r="458" spans="3:22" ht="13.2">
      <c r="C458" s="154"/>
      <c r="D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154"/>
      <c r="R458" s="366"/>
      <c r="S458" s="154"/>
      <c r="T458" s="154"/>
      <c r="V458" s="154"/>
    </row>
    <row r="459" spans="3:22" ht="13.2">
      <c r="C459" s="154"/>
      <c r="D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R459" s="366"/>
      <c r="S459" s="154"/>
      <c r="T459" s="154"/>
      <c r="V459" s="154"/>
    </row>
    <row r="460" spans="3:22" ht="13.2">
      <c r="C460" s="154"/>
      <c r="D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R460" s="366"/>
      <c r="S460" s="154"/>
      <c r="T460" s="154"/>
      <c r="V460" s="154"/>
    </row>
  </sheetData>
  <mergeCells count="3">
    <mergeCell ref="A3:A6"/>
    <mergeCell ref="V3:V6"/>
    <mergeCell ref="J3:M3"/>
  </mergeCells>
  <phoneticPr fontId="5" type="noConversion"/>
  <printOptions horizontalCentered="1" gridLinesSet="0"/>
  <pageMargins left="1.2204724409448819" right="1.2204724409448819" top="1.0236220472440944" bottom="2.3622047244094491" header="0" footer="0"/>
  <pageSetup paperSize="9" scale="72" orientation="portrait" r:id="rId1"/>
  <headerFooter alignWithMargins="0"/>
  <colBreaks count="1" manualBreakCount="1">
    <brk id="1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 지정된 범위</vt:lpstr>
      </vt:variant>
      <vt:variant>
        <vt:i4>8</vt:i4>
      </vt:variant>
    </vt:vector>
  </HeadingPairs>
  <TitlesOfParts>
    <vt:vector size="21" baseType="lpstr">
      <vt:lpstr>17.수의사현황</vt:lpstr>
      <vt:lpstr>22.배합사료생산</vt:lpstr>
      <vt:lpstr>18.축산물 위생관계업소</vt:lpstr>
      <vt:lpstr>24.소유별임야면적</vt:lpstr>
      <vt:lpstr>25.임상별산림면적</vt:lpstr>
      <vt:lpstr>26.임상별임목축적</vt:lpstr>
      <vt:lpstr>19.임산물생산량</vt:lpstr>
      <vt:lpstr>20.사방사업</vt:lpstr>
      <vt:lpstr>21.불법 산림훼손 피해 현황</vt:lpstr>
      <vt:lpstr>22.산림보호구역 지정현황</vt:lpstr>
      <vt:lpstr>23.산림병충해 발생 및 방제상황</vt:lpstr>
      <vt:lpstr>24.어선보유</vt:lpstr>
      <vt:lpstr>25.친환경농산물 출하현황</vt:lpstr>
      <vt:lpstr>'17.수의사현황'!Print_Area</vt:lpstr>
      <vt:lpstr>'18.축산물 위생관계업소'!Print_Area</vt:lpstr>
      <vt:lpstr>'19.임산물생산량'!Print_Area</vt:lpstr>
      <vt:lpstr>'20.사방사업'!Print_Area</vt:lpstr>
      <vt:lpstr>'21.불법 산림훼손 피해 현황'!Print_Area</vt:lpstr>
      <vt:lpstr>'22.산림보호구역 지정현황'!Print_Area</vt:lpstr>
      <vt:lpstr>'23.산림병충해 발생 및 방제상황'!Print_Area</vt:lpstr>
      <vt:lpstr>'25.친환경농산물 출하현황'!Print_Area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통계전산담당관실</dc:creator>
  <cp:lastModifiedBy>한원일</cp:lastModifiedBy>
  <cp:lastPrinted>2013-06-19T04:06:16Z</cp:lastPrinted>
  <dcterms:created xsi:type="dcterms:W3CDTF">2004-06-29T03:58:18Z</dcterms:created>
  <dcterms:modified xsi:type="dcterms:W3CDTF">2023-08-19T02:41:46Z</dcterms:modified>
</cp:coreProperties>
</file>