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ter\Desktop\"/>
    </mc:Choice>
  </mc:AlternateContent>
  <bookViews>
    <workbookView xWindow="0" yWindow="0" windowWidth="19095" windowHeight="10605"/>
  </bookViews>
  <sheets>
    <sheet name="공영버스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F4" i="1"/>
  <c r="H4" i="1"/>
  <c r="C5" i="1"/>
  <c r="C4" i="1" s="1"/>
  <c r="D5" i="1"/>
  <c r="D4" i="1" s="1"/>
  <c r="C6" i="1"/>
  <c r="D6" i="1"/>
  <c r="C7" i="1"/>
  <c r="D7" i="1"/>
  <c r="C8" i="1"/>
  <c r="D8" i="1"/>
  <c r="C9" i="1"/>
  <c r="D9" i="1"/>
  <c r="C10" i="1"/>
  <c r="D10" i="1"/>
  <c r="C11" i="1"/>
  <c r="D11" i="1"/>
  <c r="C13" i="1"/>
  <c r="C12" i="1" s="1"/>
  <c r="D13" i="1"/>
  <c r="C14" i="1"/>
  <c r="D14" i="1"/>
  <c r="D12" i="1" s="1"/>
  <c r="G54" i="1"/>
</calcChain>
</file>

<file path=xl/sharedStrings.xml><?xml version="1.0" encoding="utf-8"?>
<sst xmlns="http://schemas.openxmlformats.org/spreadsheetml/2006/main" count="266" uniqueCount="199">
  <si>
    <t>평일,주말</t>
    <phoneticPr fontId="1" type="noConversion"/>
  </si>
  <si>
    <t>06:50
22:50</t>
    <phoneticPr fontId="1" type="noConversion"/>
  </si>
  <si>
    <t>06:30
22:20</t>
    <phoneticPr fontId="1" type="noConversion"/>
  </si>
  <si>
    <t>양주역</t>
    <phoneticPr fontId="1" type="noConversion"/>
  </si>
  <si>
    <t>고덕구장,현지에버빌,푸르지오,샘내,양주시청</t>
    <phoneticPr fontId="1" type="noConversion"/>
  </si>
  <si>
    <t>경동대학교</t>
    <phoneticPr fontId="1" type="noConversion"/>
  </si>
  <si>
    <t>㈜양주교통</t>
    <phoneticPr fontId="1" type="noConversion"/>
  </si>
  <si>
    <t>701
(맞춤형)</t>
    <phoneticPr fontId="1" type="noConversion"/>
  </si>
  <si>
    <t>07:25
18:25</t>
    <phoneticPr fontId="1" type="noConversion"/>
  </si>
  <si>
    <t>07:00
18:00</t>
    <phoneticPr fontId="1" type="noConversion"/>
  </si>
  <si>
    <t>덕계역</t>
    <phoneticPr fontId="1" type="noConversion"/>
  </si>
  <si>
    <t>옥정7/8단지,U시티복합센터,이편한15.18단지</t>
    <phoneticPr fontId="1" type="noConversion"/>
  </si>
  <si>
    <t>회암사지</t>
    <phoneticPr fontId="1" type="noConversion"/>
  </si>
  <si>
    <t>700
(맞춤형)</t>
    <phoneticPr fontId="1" type="noConversion"/>
  </si>
  <si>
    <t>주말,공휴일</t>
    <phoneticPr fontId="1" type="noConversion"/>
  </si>
  <si>
    <t>07:25
22:25</t>
    <phoneticPr fontId="1" type="noConversion"/>
  </si>
  <si>
    <t>07:00
22:00</t>
    <phoneticPr fontId="1" type="noConversion"/>
  </si>
  <si>
    <t>90~130</t>
    <phoneticPr fontId="1" type="noConversion"/>
  </si>
  <si>
    <t>부곡리</t>
    <phoneticPr fontId="1" type="noConversion"/>
  </si>
  <si>
    <t>기산리</t>
    <phoneticPr fontId="1" type="noConversion"/>
  </si>
  <si>
    <t>영장리</t>
    <phoneticPr fontId="1" type="noConversion"/>
  </si>
  <si>
    <t>㈜진명여객</t>
    <phoneticPr fontId="1" type="noConversion"/>
  </si>
  <si>
    <t>365-2
(맞춤형)</t>
    <phoneticPr fontId="1" type="noConversion"/>
  </si>
  <si>
    <t>평일</t>
    <phoneticPr fontId="1" type="noConversion"/>
  </si>
  <si>
    <t>06:00
21:50</t>
    <phoneticPr fontId="1" type="noConversion"/>
  </si>
  <si>
    <t>30~130</t>
    <phoneticPr fontId="1" type="noConversion"/>
  </si>
  <si>
    <t>홍죽산업단지,한승아파트,양주시청</t>
    <phoneticPr fontId="1" type="noConversion"/>
  </si>
  <si>
    <t>훙죽차고지</t>
    <phoneticPr fontId="1" type="noConversion"/>
  </si>
  <si>
    <t>365-1
(맞춤형)</t>
    <phoneticPr fontId="1" type="noConversion"/>
  </si>
  <si>
    <t>06:55
22:35</t>
    <phoneticPr fontId="1" type="noConversion"/>
  </si>
  <si>
    <t>06:30
22:10</t>
    <phoneticPr fontId="1" type="noConversion"/>
  </si>
  <si>
    <t>80~160</t>
    <phoneticPr fontId="1" type="noConversion"/>
  </si>
  <si>
    <t>80~270</t>
    <phoneticPr fontId="1" type="noConversion"/>
  </si>
  <si>
    <t>백석읍사무소</t>
    <phoneticPr fontId="1" type="noConversion"/>
  </si>
  <si>
    <t>홍죽차고지,복지리,산성말</t>
    <phoneticPr fontId="1" type="noConversion"/>
  </si>
  <si>
    <t>365
(맞춤형)</t>
    <phoneticPr fontId="1" type="noConversion"/>
  </si>
  <si>
    <t>06:50
21:50</t>
    <phoneticPr fontId="1" type="noConversion"/>
  </si>
  <si>
    <t>06:30
21:30</t>
    <phoneticPr fontId="1" type="noConversion"/>
  </si>
  <si>
    <t>55~115</t>
    <phoneticPr fontId="1" type="noConversion"/>
  </si>
  <si>
    <t>장흥고가밑</t>
    <phoneticPr fontId="1" type="noConversion"/>
  </si>
  <si>
    <t>석현삼거리,장흥관광지</t>
    <phoneticPr fontId="1" type="noConversion"/>
  </si>
  <si>
    <t>송추반석교회</t>
    <phoneticPr fontId="1" type="noConversion"/>
  </si>
  <si>
    <t>22
(공영)</t>
    <phoneticPr fontId="1" type="noConversion"/>
  </si>
  <si>
    <t>06:50
21:30</t>
    <phoneticPr fontId="1" type="noConversion"/>
  </si>
  <si>
    <t>06:30
21:10</t>
    <phoneticPr fontId="1" type="noConversion"/>
  </si>
  <si>
    <t>휴리조트</t>
    <phoneticPr fontId="1" type="noConversion"/>
  </si>
  <si>
    <t>장거리교차로,양주2동주민센터,돈까스클럽,퍼피과수원농원가든,헤미쉬타운</t>
    <phoneticPr fontId="1" type="noConversion"/>
  </si>
  <si>
    <t>21
(공영)</t>
    <phoneticPr fontId="1" type="noConversion"/>
  </si>
  <si>
    <t>08:00
17:40</t>
    <phoneticPr fontId="1" type="noConversion"/>
  </si>
  <si>
    <t>07:20
17:00</t>
    <phoneticPr fontId="1" type="noConversion"/>
  </si>
  <si>
    <t>운암리
전원마을</t>
    <phoneticPr fontId="1" type="noConversion"/>
  </si>
  <si>
    <t>덕정역,덕정사거리,용암2리,약수터,내리골,은현복지관</t>
    <phoneticPr fontId="1" type="noConversion"/>
  </si>
  <si>
    <t>회천3동주민센터</t>
    <phoneticPr fontId="1" type="noConversion"/>
  </si>
  <si>
    <t>06:55
20:45</t>
    <phoneticPr fontId="1" type="noConversion"/>
  </si>
  <si>
    <t>06:20
20:10</t>
    <phoneticPr fontId="1" type="noConversion"/>
  </si>
  <si>
    <t>60~90</t>
    <phoneticPr fontId="1" type="noConversion"/>
  </si>
  <si>
    <t>은현
복지관</t>
    <phoneticPr fontId="1" type="noConversion"/>
  </si>
  <si>
    <t>덕정역,덕정사거리,용암2리,약수터,내리골</t>
    <phoneticPr fontId="1" type="noConversion"/>
  </si>
  <si>
    <t>20
(공영)</t>
    <phoneticPr fontId="1" type="noConversion"/>
  </si>
  <si>
    <t>12:00
15:30</t>
    <phoneticPr fontId="1" type="noConversion"/>
  </si>
  <si>
    <t>장흥관광단지,돌고개(1일2회),장흥,일영,
효자동,지축동</t>
    <phoneticPr fontId="1" type="noConversion"/>
  </si>
  <si>
    <t>장흥면
석현삼거리
(자연휴양림)</t>
    <phoneticPr fontId="1" type="noConversion"/>
  </si>
  <si>
    <t>19-1
(공영)</t>
    <phoneticPr fontId="1" type="noConversion"/>
  </si>
  <si>
    <t>80~150</t>
    <phoneticPr fontId="1" type="noConversion"/>
  </si>
  <si>
    <t>구파발역</t>
    <phoneticPr fontId="1" type="noConversion"/>
  </si>
  <si>
    <t>장흥관광단지,장흥,일영,효자동,지축동</t>
    <phoneticPr fontId="1" type="noConversion"/>
  </si>
  <si>
    <t>19
(공영)</t>
    <phoneticPr fontId="1" type="noConversion"/>
  </si>
  <si>
    <t>평일,주말,공휴일</t>
    <phoneticPr fontId="1" type="noConversion"/>
  </si>
  <si>
    <t>06:30
19:30</t>
    <phoneticPr fontId="1" type="noConversion"/>
  </si>
  <si>
    <t>07:15
20:20</t>
    <phoneticPr fontId="1" type="noConversion"/>
  </si>
  <si>
    <t>80~100</t>
    <phoneticPr fontId="1" type="noConversion"/>
  </si>
  <si>
    <t>가업삼거리.단촌삼거리.백석초교.동화A.복지사거리.산성말.백석자동차공업사.오산삼거리.유양초교.남방리</t>
    <phoneticPr fontId="1" type="noConversion"/>
  </si>
  <si>
    <t>기산리
(안고령)</t>
    <phoneticPr fontId="1" type="noConversion"/>
  </si>
  <si>
    <t>신암운수</t>
    <phoneticPr fontId="1" type="noConversion"/>
  </si>
  <si>
    <t>18
(공영)</t>
    <phoneticPr fontId="1" type="noConversion"/>
  </si>
  <si>
    <t>동두천</t>
    <phoneticPr fontId="1" type="noConversion"/>
  </si>
  <si>
    <t>B노선-덕도리,두곡리,구암리,신산리,황방리,봉암리,하패리,구터미널,지행역</t>
    <phoneticPr fontId="1" type="noConversion"/>
  </si>
  <si>
    <t>17B
가래비주유소</t>
    <phoneticPr fontId="1" type="noConversion"/>
  </si>
  <si>
    <t>막차노선-가래비,덕도리,상수사거리</t>
    <phoneticPr fontId="1" type="noConversion"/>
  </si>
  <si>
    <t>06:25</t>
    <phoneticPr fontId="1" type="noConversion"/>
  </si>
  <si>
    <t>아침노선-신산리,두곡리,가래비</t>
    <phoneticPr fontId="1" type="noConversion"/>
  </si>
  <si>
    <t>08:10
17:10</t>
    <phoneticPr fontId="1" type="noConversion"/>
  </si>
  <si>
    <t>06:50
16:00</t>
    <phoneticPr fontId="1" type="noConversion"/>
  </si>
  <si>
    <t>120~150</t>
    <phoneticPr fontId="1" type="noConversion"/>
  </si>
  <si>
    <t>A노선-덕도리,두곡리마을회관,상수초교,구암리,신산리,황방리,봉암리,하패리,구터미널,지행역</t>
    <phoneticPr fontId="1" type="noConversion"/>
  </si>
  <si>
    <t>17A
가래비주유소</t>
    <phoneticPr fontId="1" type="noConversion"/>
  </si>
  <si>
    <t>17
(공영)</t>
    <phoneticPr fontId="1" type="noConversion"/>
  </si>
  <si>
    <t>신산리</t>
    <phoneticPr fontId="1" type="noConversion"/>
  </si>
  <si>
    <t>백석고,단촌삼거리,조양중학교,가래비,보메기,덕도1리마을회관,,두곡리입구,효촌초교,덕도삼거리,울어리(공병대앞),효촌2리마을회관,효촌저수지,나사로청소년의집,매곡리,신산리농협</t>
    <phoneticPr fontId="1" type="noConversion"/>
  </si>
  <si>
    <t>16-1
백석고</t>
    <phoneticPr fontId="1" type="noConversion"/>
  </si>
  <si>
    <t>19:40
20:40</t>
    <phoneticPr fontId="1" type="noConversion"/>
  </si>
  <si>
    <t>19:10
20:10</t>
    <phoneticPr fontId="1" type="noConversion"/>
  </si>
  <si>
    <t>효촌리</t>
    <phoneticPr fontId="1" type="noConversion"/>
  </si>
  <si>
    <t>조양중학교,,가래비,보메기,덕도1리마을회관,두곡리입구,효촌초교,덕도삼거리,울어리,효촌저수지,효촌초교</t>
    <phoneticPr fontId="1" type="noConversion"/>
  </si>
  <si>
    <t>16B
조양중</t>
    <phoneticPr fontId="1" type="noConversion"/>
  </si>
  <si>
    <t>06:35
18:30</t>
    <phoneticPr fontId="1" type="noConversion"/>
  </si>
  <si>
    <t>07:15
21:10</t>
    <phoneticPr fontId="1" type="noConversion"/>
  </si>
  <si>
    <t>가래비,보메기,덕도1리마을회관,두곡리입구,효촌초교,덕도삼거리,울어리(공병대앞),효촌2리마을회관,효촌저수지,나사로청소년의집,매곡리,신산리농협</t>
    <phoneticPr fontId="1" type="noConversion"/>
  </si>
  <si>
    <t>16A
조양중</t>
    <phoneticPr fontId="1" type="noConversion"/>
  </si>
  <si>
    <t>㈜현성교통</t>
    <phoneticPr fontId="1" type="noConversion"/>
  </si>
  <si>
    <t>16
(공영)</t>
    <phoneticPr fontId="1" type="noConversion"/>
  </si>
  <si>
    <t>19:30
21:00</t>
    <phoneticPr fontId="1" type="noConversion"/>
  </si>
  <si>
    <t>예뫼골</t>
    <phoneticPr fontId="1" type="noConversion"/>
  </si>
  <si>
    <t>삼하리,장흥면사무소,석현리</t>
    <phoneticPr fontId="1" type="noConversion"/>
  </si>
  <si>
    <t>08:55
17:55</t>
    <phoneticPr fontId="1" type="noConversion"/>
  </si>
  <si>
    <t>07:30
16:10</t>
    <phoneticPr fontId="1" type="noConversion"/>
  </si>
  <si>
    <t>삼하리,장흥면사무소,석현리,기산리,홍죽삼거리,서광아파트,동화사거리,백석고등학교,오산삼거리,유양동,시청</t>
    <phoneticPr fontId="1" type="noConversion"/>
  </si>
  <si>
    <t>지축역</t>
    <phoneticPr fontId="1" type="noConversion"/>
  </si>
  <si>
    <t>장흥공영버스
삼상1리운영위원회</t>
    <phoneticPr fontId="1" type="noConversion"/>
  </si>
  <si>
    <t>15-1
(공영)</t>
    <phoneticPr fontId="1" type="noConversion"/>
  </si>
  <si>
    <t>10:10
19:00</t>
    <phoneticPr fontId="1" type="noConversion"/>
  </si>
  <si>
    <t>120~180</t>
    <phoneticPr fontId="1" type="noConversion"/>
  </si>
  <si>
    <t>삼상리차고지</t>
    <phoneticPr fontId="1" type="noConversion"/>
  </si>
  <si>
    <t>장흥,절골,장흥,신흥유원지,광명보육원,솔밭,일영유원지</t>
    <phoneticPr fontId="1" type="noConversion"/>
  </si>
  <si>
    <t>장흥(장흥고가밑)</t>
    <phoneticPr fontId="1" type="noConversion"/>
  </si>
  <si>
    <t>06:40</t>
    <phoneticPr fontId="1" type="noConversion"/>
  </si>
  <si>
    <t>-</t>
    <phoneticPr fontId="1" type="noConversion"/>
  </si>
  <si>
    <t>돌고개(신털뫼)</t>
    <phoneticPr fontId="1" type="noConversion"/>
  </si>
  <si>
    <t>장흥(고가밑),장흥관광단지,돌고개입구</t>
    <phoneticPr fontId="1" type="noConversion"/>
  </si>
  <si>
    <t>09:25</t>
    <phoneticPr fontId="1" type="noConversion"/>
  </si>
  <si>
    <t>상행시 1회 돌고개(신털뫼)경유</t>
    <phoneticPr fontId="1" type="noConversion"/>
  </si>
  <si>
    <t>20:25
21:25</t>
    <phoneticPr fontId="1" type="noConversion"/>
  </si>
  <si>
    <t>하행시 2회 돌고개(신털뫼)경유</t>
    <phoneticPr fontId="1" type="noConversion"/>
  </si>
  <si>
    <t>60~120</t>
    <phoneticPr fontId="1" type="noConversion"/>
  </si>
  <si>
    <t>장흥(고가밑),장흥관광단지,돌고개입구,</t>
    <phoneticPr fontId="1" type="noConversion"/>
  </si>
  <si>
    <t>15
(공영)</t>
    <phoneticPr fontId="1" type="noConversion"/>
  </si>
  <si>
    <t>06:30
19:40</t>
    <phoneticPr fontId="1" type="noConversion"/>
  </si>
  <si>
    <t>07:00
20:40</t>
    <phoneticPr fontId="1" type="noConversion"/>
  </si>
  <si>
    <t>60~70</t>
    <phoneticPr fontId="1" type="noConversion"/>
  </si>
  <si>
    <t>백석농협</t>
    <phoneticPr fontId="1" type="noConversion"/>
  </si>
  <si>
    <t>A,가래비주유소,광적면사무소,조양중,연곡2리,홍골,가업리,서광아파트,백석초교,복지리,백석농협</t>
    <phoneticPr fontId="1" type="noConversion"/>
  </si>
  <si>
    <t>광적면</t>
    <phoneticPr fontId="1" type="noConversion"/>
  </si>
  <si>
    <t>13-1
(공영)</t>
    <phoneticPr fontId="1" type="noConversion"/>
  </si>
  <si>
    <t>B,가래비주유소,광적면사무소,조양중,한거름,우고리,비암리</t>
    <phoneticPr fontId="1" type="noConversion"/>
  </si>
  <si>
    <t>비암2리</t>
    <phoneticPr fontId="1" type="noConversion"/>
  </si>
  <si>
    <t>13
(공영)</t>
    <phoneticPr fontId="1" type="noConversion"/>
  </si>
  <si>
    <t>09:25
18:25</t>
    <phoneticPr fontId="1" type="noConversion"/>
  </si>
  <si>
    <t>09:00
18:00</t>
    <phoneticPr fontId="1" type="noConversion"/>
  </si>
  <si>
    <t>의정부구터미널</t>
    <phoneticPr fontId="1" type="noConversion"/>
  </si>
  <si>
    <t>막줄래국시,암뫼고개,암뫼삼거리,양주사거리,착한낙지,녹양역삼거리,하동천,양주마을,부대앞,구한전다리,구한전,신한전,스파모텔앞,포천다리,구명진터미널뒤,장춘동,응달마을</t>
    <phoneticPr fontId="1" type="noConversion"/>
  </si>
  <si>
    <t>구한전다리</t>
    <phoneticPr fontId="1" type="noConversion"/>
  </si>
  <si>
    <t>막줄래국시,암뫼고개,암뫼삼거리,양주사거리,비석거리,녹양역,대원종점,주택앞,가능역,배영초교,구한전</t>
    <phoneticPr fontId="1" type="noConversion"/>
  </si>
  <si>
    <t>마전동차고지</t>
    <phoneticPr fontId="1" type="noConversion"/>
  </si>
  <si>
    <t>마전2통공영버스운영위원회</t>
    <phoneticPr fontId="1" type="noConversion"/>
  </si>
  <si>
    <t>12
(공영)</t>
    <phoneticPr fontId="1" type="noConversion"/>
  </si>
  <si>
    <t>07:00
21:20</t>
    <phoneticPr fontId="1" type="noConversion"/>
  </si>
  <si>
    <t>06:20
20:40</t>
    <phoneticPr fontId="1" type="noConversion"/>
  </si>
  <si>
    <t>고암동</t>
    <phoneticPr fontId="1" type="noConversion"/>
  </si>
  <si>
    <t>공수골,거무네미,봉양4통,내촌사거리,봉양1통,칠봉사,봉양3통,덕정역,덕정지구,고암동예비군훈련장,청담마을</t>
    <phoneticPr fontId="1" type="noConversion"/>
  </si>
  <si>
    <t>내회암</t>
    <phoneticPr fontId="1" type="noConversion"/>
  </si>
  <si>
    <t>11
(공영)</t>
    <phoneticPr fontId="1" type="noConversion"/>
  </si>
  <si>
    <t>06:40
21:20</t>
    <phoneticPr fontId="1" type="noConversion"/>
  </si>
  <si>
    <t>운암리</t>
    <phoneticPr fontId="1" type="noConversion"/>
  </si>
  <si>
    <t>어수동.세아프라자.건영A.선업이.용암3리내리골.은현면주민센터.은현초교.갓바위
상수사거리.입암리</t>
    <phoneticPr fontId="1" type="noConversion"/>
  </si>
  <si>
    <t>한시운행(편도)</t>
    <phoneticPr fontId="1" type="noConversion"/>
  </si>
  <si>
    <t>덕정역,용암리,동두처세아아파트,선업이,은현면,갓바위</t>
    <phoneticPr fontId="1" type="noConversion"/>
  </si>
  <si>
    <t>주공4단지</t>
    <phoneticPr fontId="1" type="noConversion"/>
  </si>
  <si>
    <t>은현교통</t>
    <phoneticPr fontId="1" type="noConversion"/>
  </si>
  <si>
    <t>10
(공영)</t>
    <phoneticPr fontId="1" type="noConversion"/>
  </si>
  <si>
    <t>종점</t>
    <phoneticPr fontId="1" type="noConversion"/>
  </si>
  <si>
    <t>기점</t>
    <phoneticPr fontId="1" type="noConversion"/>
  </si>
  <si>
    <t>경유지</t>
    <phoneticPr fontId="1" type="noConversion"/>
  </si>
  <si>
    <t>비고</t>
    <phoneticPr fontId="1" type="noConversion"/>
  </si>
  <si>
    <t>운행시간</t>
    <phoneticPr fontId="1" type="noConversion"/>
  </si>
  <si>
    <t>배차간격(분)</t>
    <phoneticPr fontId="1" type="noConversion"/>
  </si>
  <si>
    <t>운행횟수(회)</t>
    <phoneticPr fontId="1" type="noConversion"/>
  </si>
  <si>
    <t>운행대수(대)</t>
    <phoneticPr fontId="1" type="noConversion"/>
  </si>
  <si>
    <t>운행거리(km)</t>
    <phoneticPr fontId="1" type="noConversion"/>
  </si>
  <si>
    <t>운행노선</t>
    <phoneticPr fontId="1" type="noConversion"/>
  </si>
  <si>
    <t>회사명</t>
    <phoneticPr fontId="1" type="noConversion"/>
  </si>
  <si>
    <t>노선번호</t>
    <phoneticPr fontId="1" type="noConversion"/>
  </si>
  <si>
    <t>701번</t>
    <phoneticPr fontId="1" type="noConversion"/>
  </si>
  <si>
    <t>700번</t>
    <phoneticPr fontId="1" type="noConversion"/>
  </si>
  <si>
    <t>365-2번</t>
    <phoneticPr fontId="1" type="noConversion"/>
  </si>
  <si>
    <t>365-1번</t>
    <phoneticPr fontId="1" type="noConversion"/>
  </si>
  <si>
    <t>365번</t>
    <phoneticPr fontId="1" type="noConversion"/>
  </si>
  <si>
    <t>소    계</t>
    <phoneticPr fontId="1" type="noConversion"/>
  </si>
  <si>
    <t>맞춤형
버스
(2개사)</t>
    <phoneticPr fontId="1" type="noConversion"/>
  </si>
  <si>
    <t>22번</t>
    <phoneticPr fontId="1" type="noConversion"/>
  </si>
  <si>
    <t>19-1번</t>
    <phoneticPr fontId="1" type="noConversion"/>
  </si>
  <si>
    <t>19번</t>
    <phoneticPr fontId="1" type="noConversion"/>
  </si>
  <si>
    <t>16번</t>
    <phoneticPr fontId="1" type="noConversion"/>
  </si>
  <si>
    <t>21번</t>
    <phoneticPr fontId="1" type="noConversion"/>
  </si>
  <si>
    <t>20번</t>
    <phoneticPr fontId="1" type="noConversion"/>
  </si>
  <si>
    <t>11번</t>
    <phoneticPr fontId="1" type="noConversion"/>
  </si>
  <si>
    <t>15-1번</t>
    <phoneticPr fontId="1" type="noConversion"/>
  </si>
  <si>
    <t>15번</t>
    <phoneticPr fontId="1" type="noConversion"/>
  </si>
  <si>
    <t>12번</t>
    <phoneticPr fontId="1" type="noConversion"/>
  </si>
  <si>
    <t>18번</t>
    <phoneticPr fontId="1" type="noConversion"/>
  </si>
  <si>
    <t>17번</t>
    <phoneticPr fontId="1" type="noConversion"/>
  </si>
  <si>
    <t>13-1번</t>
    <phoneticPr fontId="1" type="noConversion"/>
  </si>
  <si>
    <t>13번</t>
    <phoneticPr fontId="1" type="noConversion"/>
  </si>
  <si>
    <t>10번</t>
    <phoneticPr fontId="1" type="noConversion"/>
  </si>
  <si>
    <t>도공영(대)</t>
    <phoneticPr fontId="1" type="noConversion"/>
  </si>
  <si>
    <t>시공영(대)</t>
    <phoneticPr fontId="1" type="noConversion"/>
  </si>
  <si>
    <t>공영버스
(7개사)</t>
    <phoneticPr fontId="1" type="noConversion"/>
  </si>
  <si>
    <t>노선수</t>
    <phoneticPr fontId="1" type="noConversion"/>
  </si>
  <si>
    <t>구분</t>
    <phoneticPr fontId="1" type="noConversion"/>
  </si>
  <si>
    <r>
      <t xml:space="preserve">양주시 </t>
    </r>
    <r>
      <rPr>
        <sz val="25"/>
        <color rgb="FF00B0F0"/>
        <rFont val="맑은 고딕"/>
        <family val="3"/>
        <charset val="129"/>
        <scheme val="minor"/>
      </rPr>
      <t>공영버스</t>
    </r>
    <r>
      <rPr>
        <sz val="25"/>
        <color theme="1"/>
        <rFont val="맑은 고딕"/>
        <family val="2"/>
        <charset val="129"/>
        <scheme val="minor"/>
      </rPr>
      <t xml:space="preserve"> 노선현황 (관내)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</si>
</sst>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5"/>
      <color theme="1"/>
      <name val="맑은 고딕"/>
      <family val="2"/>
      <charset val="129"/>
      <scheme val="minor"/>
    </font>
    <font>
      <sz val="25"/>
      <color rgb="FF00B0F0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Border="1">
      <alignment vertical="center"/>
    </xf>
    <xf numFmtId="2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20" fontId="0" fillId="0" borderId="1" xfId="0" quotePrefix="1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8260;&#49828;&#45432;&#49440;&#54788;&#54889;(20201117)_&#54856;&#54168;&#51060;&#516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선버스 현황"/>
    </sheetNames>
    <sheetDataSet>
      <sheetData sheetId="0">
        <row r="1">
          <cell r="A1" t="str">
            <v>[2020.11.17. 현재]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10" workbookViewId="0">
      <selection activeCell="B3" sqref="B3"/>
    </sheetView>
  </sheetViews>
  <sheetFormatPr defaultRowHeight="16.5" x14ac:dyDescent="0.3"/>
  <cols>
    <col min="2" max="2" width="11.5" customWidth="1"/>
    <col min="3" max="3" width="14.5" customWidth="1"/>
    <col min="4" max="4" width="33.125" customWidth="1"/>
    <col min="5" max="9" width="14.5" customWidth="1"/>
    <col min="10" max="11" width="11.875" customWidth="1"/>
    <col min="12" max="12" width="16.75" customWidth="1"/>
    <col min="13" max="13" width="31.25" style="2" customWidth="1"/>
    <col min="14" max="16384" width="9" style="1"/>
  </cols>
  <sheetData>
    <row r="1" spans="1:13" customFormat="1" ht="24" x14ac:dyDescent="0.3">
      <c r="A1" s="68" t="str">
        <f>'[1]노선버스 현황'!A1</f>
        <v>[2020.11.17. 현재]</v>
      </c>
    </row>
    <row r="2" spans="1:13" customFormat="1" ht="54" customHeight="1" x14ac:dyDescent="0.3">
      <c r="A2" s="67" t="s">
        <v>198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customFormat="1" ht="16.5" customHeight="1" x14ac:dyDescent="0.3">
      <c r="A3" s="66" t="s">
        <v>197</v>
      </c>
      <c r="B3" s="66" t="s">
        <v>169</v>
      </c>
      <c r="C3" s="66" t="s">
        <v>196</v>
      </c>
      <c r="D3" s="66" t="s">
        <v>166</v>
      </c>
      <c r="E3" s="65" t="s">
        <v>162</v>
      </c>
      <c r="F3" s="65"/>
      <c r="G3" s="65"/>
      <c r="H3" s="65"/>
      <c r="I3" s="54"/>
      <c r="J3" s="54"/>
      <c r="K3" s="64"/>
      <c r="L3" s="64"/>
      <c r="M3" s="54"/>
    </row>
    <row r="4" spans="1:13" customFormat="1" ht="16.5" customHeight="1" x14ac:dyDescent="0.3">
      <c r="A4" s="58" t="s">
        <v>195</v>
      </c>
      <c r="B4" s="56" t="s">
        <v>176</v>
      </c>
      <c r="C4" s="56">
        <f>SUM(C5:C11)</f>
        <v>15</v>
      </c>
      <c r="D4" s="56">
        <f>SUM(D5:D11)</f>
        <v>14</v>
      </c>
      <c r="E4" s="56" t="s">
        <v>194</v>
      </c>
      <c r="F4" s="56">
        <f>K13</f>
        <v>0</v>
      </c>
      <c r="G4" s="56" t="s">
        <v>193</v>
      </c>
      <c r="H4" s="56">
        <f>L13</f>
        <v>0</v>
      </c>
      <c r="I4" s="54"/>
      <c r="J4" s="54"/>
      <c r="K4" s="55"/>
      <c r="L4" s="55"/>
      <c r="M4" s="54"/>
    </row>
    <row r="5" spans="1:13" customFormat="1" ht="16.5" customHeight="1" x14ac:dyDescent="0.3">
      <c r="A5" s="58"/>
      <c r="B5" s="56" t="s">
        <v>157</v>
      </c>
      <c r="C5" s="56">
        <f>COUNTIF($B$19:$B$46,B5)</f>
        <v>1</v>
      </c>
      <c r="D5" s="56">
        <f>G19</f>
        <v>1</v>
      </c>
      <c r="E5" s="56" t="s">
        <v>192</v>
      </c>
      <c r="F5" s="56"/>
      <c r="G5" s="56"/>
      <c r="H5" s="56"/>
      <c r="I5" s="54"/>
      <c r="J5" s="54"/>
      <c r="K5" s="55"/>
      <c r="L5" s="55"/>
      <c r="M5" s="54"/>
    </row>
    <row r="6" spans="1:13" customFormat="1" ht="16.5" customHeight="1" x14ac:dyDescent="0.3">
      <c r="A6" s="58"/>
      <c r="B6" s="56" t="s">
        <v>73</v>
      </c>
      <c r="C6" s="56">
        <f>COUNTIF($B$19:$B$46,B6)</f>
        <v>4</v>
      </c>
      <c r="D6" s="56">
        <f>G24+G25+G36+G40</f>
        <v>4</v>
      </c>
      <c r="E6" s="56" t="s">
        <v>191</v>
      </c>
      <c r="F6" s="62" t="s">
        <v>190</v>
      </c>
      <c r="G6" s="56" t="s">
        <v>189</v>
      </c>
      <c r="H6" s="56" t="s">
        <v>188</v>
      </c>
      <c r="I6" s="54"/>
      <c r="J6" s="54"/>
      <c r="K6" s="55"/>
      <c r="L6" s="55"/>
      <c r="M6" s="54"/>
    </row>
    <row r="7" spans="1:13" customFormat="1" ht="16.5" customHeight="1" x14ac:dyDescent="0.3">
      <c r="A7" s="58"/>
      <c r="B7" s="63" t="s">
        <v>143</v>
      </c>
      <c r="C7" s="56">
        <f>COUNTIF($B$19:$B$46,B7)</f>
        <v>1</v>
      </c>
      <c r="D7" s="56">
        <f>G22</f>
        <v>1</v>
      </c>
      <c r="E7" s="56" t="s">
        <v>187</v>
      </c>
      <c r="F7" s="56"/>
      <c r="G7" s="56"/>
      <c r="H7" s="56"/>
      <c r="I7" s="54"/>
      <c r="J7" s="54"/>
      <c r="K7" s="61"/>
      <c r="L7" s="55"/>
      <c r="M7" s="54"/>
    </row>
    <row r="8" spans="1:13" customFormat="1" ht="16.5" customHeight="1" x14ac:dyDescent="0.3">
      <c r="A8" s="58"/>
      <c r="B8" s="63" t="s">
        <v>108</v>
      </c>
      <c r="C8" s="56">
        <f>COUNTIF($B$19:$B$46,B8)</f>
        <v>2</v>
      </c>
      <c r="D8" s="56">
        <f>G26+G31</f>
        <v>2</v>
      </c>
      <c r="E8" s="56" t="s">
        <v>186</v>
      </c>
      <c r="F8" s="62" t="s">
        <v>185</v>
      </c>
      <c r="G8" s="56"/>
      <c r="H8" s="56"/>
      <c r="I8" s="54"/>
      <c r="J8" s="54"/>
      <c r="K8" s="55"/>
      <c r="L8" s="61"/>
      <c r="M8" s="54"/>
    </row>
    <row r="9" spans="1:13" customFormat="1" ht="16.5" customHeight="1" x14ac:dyDescent="0.3">
      <c r="A9" s="58"/>
      <c r="B9" s="56" t="s">
        <v>6</v>
      </c>
      <c r="C9" s="56">
        <f>COUNTIF($B$19:$B$46,B9)</f>
        <v>3</v>
      </c>
      <c r="D9" s="56">
        <f>G21+G43+G45</f>
        <v>3</v>
      </c>
      <c r="E9" s="56" t="s">
        <v>184</v>
      </c>
      <c r="F9" s="56" t="s">
        <v>183</v>
      </c>
      <c r="G9" s="56" t="s">
        <v>182</v>
      </c>
      <c r="H9" s="56"/>
      <c r="I9" s="54"/>
      <c r="J9" s="54"/>
      <c r="K9" s="55"/>
      <c r="L9" s="55"/>
      <c r="M9" s="54"/>
    </row>
    <row r="10" spans="1:13" customFormat="1" ht="16.5" customHeight="1" x14ac:dyDescent="0.3">
      <c r="A10" s="58"/>
      <c r="B10" s="56" t="s">
        <v>99</v>
      </c>
      <c r="C10" s="56">
        <f>COUNTIF($B$19:$B$46,B10)</f>
        <v>1</v>
      </c>
      <c r="D10" s="56">
        <f>G33</f>
        <v>1</v>
      </c>
      <c r="E10" s="56" t="s">
        <v>181</v>
      </c>
      <c r="F10" s="56"/>
      <c r="G10" s="56"/>
      <c r="H10" s="56"/>
      <c r="I10" s="54"/>
      <c r="J10" s="54"/>
      <c r="K10" s="60"/>
      <c r="L10" s="55"/>
      <c r="M10" s="54"/>
    </row>
    <row r="11" spans="1:13" customFormat="1" ht="16.5" customHeight="1" x14ac:dyDescent="0.3">
      <c r="A11" s="58"/>
      <c r="B11" s="56" t="s">
        <v>21</v>
      </c>
      <c r="C11" s="56">
        <f>COUNTIF($B$19:$B$46,B11)</f>
        <v>3</v>
      </c>
      <c r="D11" s="56">
        <f>G41+G46</f>
        <v>2</v>
      </c>
      <c r="E11" s="56" t="s">
        <v>180</v>
      </c>
      <c r="F11" s="59" t="s">
        <v>179</v>
      </c>
      <c r="G11" s="56" t="s">
        <v>178</v>
      </c>
      <c r="H11" s="56"/>
      <c r="I11" s="54"/>
      <c r="J11" s="54"/>
      <c r="K11" s="55"/>
      <c r="L11" s="55"/>
      <c r="M11" s="54"/>
    </row>
    <row r="12" spans="1:13" customFormat="1" ht="16.5" customHeight="1" x14ac:dyDescent="0.3">
      <c r="A12" s="58" t="s">
        <v>177</v>
      </c>
      <c r="B12" s="56" t="s">
        <v>176</v>
      </c>
      <c r="C12" s="56">
        <f>SUM(C13:C14)</f>
        <v>5</v>
      </c>
      <c r="D12" s="56">
        <f>SUM(D13:D14)</f>
        <v>5</v>
      </c>
      <c r="E12" s="56"/>
      <c r="F12" s="56"/>
      <c r="G12" s="56"/>
      <c r="H12" s="56"/>
      <c r="I12" s="54"/>
      <c r="J12" s="54"/>
      <c r="K12" s="55"/>
      <c r="L12" s="55"/>
      <c r="M12" s="54"/>
    </row>
    <row r="13" spans="1:13" customFormat="1" ht="16.5" customHeight="1" x14ac:dyDescent="0.3">
      <c r="A13" s="57"/>
      <c r="B13" s="56" t="s">
        <v>21</v>
      </c>
      <c r="C13" s="56">
        <f>COUNTIF($B$47:$B$52,B13)</f>
        <v>3</v>
      </c>
      <c r="D13" s="56">
        <f>G47</f>
        <v>2</v>
      </c>
      <c r="E13" s="56" t="s">
        <v>175</v>
      </c>
      <c r="F13" s="56" t="s">
        <v>174</v>
      </c>
      <c r="G13" s="56" t="s">
        <v>173</v>
      </c>
      <c r="H13" s="56"/>
      <c r="I13" s="54"/>
      <c r="J13" s="54"/>
      <c r="K13" s="55"/>
      <c r="L13" s="55"/>
      <c r="M13" s="54"/>
    </row>
    <row r="14" spans="1:13" customFormat="1" ht="16.5" customHeight="1" x14ac:dyDescent="0.3">
      <c r="A14" s="57"/>
      <c r="B14" s="56" t="s">
        <v>6</v>
      </c>
      <c r="C14" s="56">
        <f>COUNTIF($B$47:$B$52,B14)</f>
        <v>2</v>
      </c>
      <c r="D14" s="56">
        <f>SUM(G51:G52)</f>
        <v>3</v>
      </c>
      <c r="E14" s="56" t="s">
        <v>172</v>
      </c>
      <c r="F14" s="56" t="s">
        <v>171</v>
      </c>
      <c r="G14" s="56"/>
      <c r="H14" s="56"/>
      <c r="I14" s="54"/>
      <c r="J14" s="54"/>
      <c r="K14" s="55"/>
      <c r="L14" s="55"/>
      <c r="M14" s="54"/>
    </row>
    <row r="15" spans="1:13" customFormat="1" ht="16.5" customHeight="1" x14ac:dyDescent="0.3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customFormat="1" ht="16.5" customHeight="1" x14ac:dyDescent="0.3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s="49" customFormat="1" x14ac:dyDescent="0.3">
      <c r="A17" s="53" t="s">
        <v>170</v>
      </c>
      <c r="B17" s="53" t="s">
        <v>169</v>
      </c>
      <c r="C17" s="50" t="s">
        <v>168</v>
      </c>
      <c r="D17" s="50"/>
      <c r="E17" s="50"/>
      <c r="F17" s="53" t="s">
        <v>167</v>
      </c>
      <c r="G17" s="53" t="s">
        <v>166</v>
      </c>
      <c r="H17" s="53" t="s">
        <v>165</v>
      </c>
      <c r="I17" s="53" t="s">
        <v>164</v>
      </c>
      <c r="J17" s="50" t="s">
        <v>163</v>
      </c>
      <c r="K17" s="50"/>
      <c r="L17" s="50" t="s">
        <v>162</v>
      </c>
      <c r="M17" s="50"/>
    </row>
    <row r="18" spans="1:13" s="49" customFormat="1" x14ac:dyDescent="0.3">
      <c r="A18" s="52"/>
      <c r="B18" s="52"/>
      <c r="C18" s="51" t="s">
        <v>160</v>
      </c>
      <c r="D18" s="51" t="s">
        <v>161</v>
      </c>
      <c r="E18" s="51" t="s">
        <v>159</v>
      </c>
      <c r="F18" s="52"/>
      <c r="G18" s="52"/>
      <c r="H18" s="52"/>
      <c r="I18" s="52"/>
      <c r="J18" s="51" t="s">
        <v>160</v>
      </c>
      <c r="K18" s="51" t="s">
        <v>159</v>
      </c>
      <c r="L18" s="50"/>
      <c r="M18" s="50"/>
    </row>
    <row r="19" spans="1:13" ht="33" customHeight="1" x14ac:dyDescent="0.3">
      <c r="A19" s="15" t="s">
        <v>158</v>
      </c>
      <c r="B19" s="14" t="s">
        <v>157</v>
      </c>
      <c r="C19" s="5" t="s">
        <v>156</v>
      </c>
      <c r="D19" s="5" t="s">
        <v>155</v>
      </c>
      <c r="E19" s="5" t="s">
        <v>87</v>
      </c>
      <c r="F19" s="5">
        <v>25.3</v>
      </c>
      <c r="G19" s="22">
        <v>1</v>
      </c>
      <c r="H19" s="5">
        <v>1</v>
      </c>
      <c r="I19" s="5" t="s">
        <v>154</v>
      </c>
      <c r="J19" s="31" t="s">
        <v>115</v>
      </c>
      <c r="K19" s="37" t="s">
        <v>116</v>
      </c>
      <c r="L19" s="22"/>
      <c r="M19" s="16"/>
    </row>
    <row r="20" spans="1:13" ht="33" customHeight="1" x14ac:dyDescent="0.3">
      <c r="A20" s="41"/>
      <c r="B20" s="14"/>
      <c r="C20" s="5" t="s">
        <v>75</v>
      </c>
      <c r="D20" s="6" t="s">
        <v>153</v>
      </c>
      <c r="E20" s="5" t="s">
        <v>152</v>
      </c>
      <c r="F20" s="5">
        <v>16</v>
      </c>
      <c r="G20" s="19"/>
      <c r="H20" s="5">
        <v>10</v>
      </c>
      <c r="I20" s="5" t="s">
        <v>55</v>
      </c>
      <c r="J20" s="6" t="s">
        <v>151</v>
      </c>
      <c r="K20" s="6"/>
      <c r="L20" s="19"/>
      <c r="M20" s="8"/>
    </row>
    <row r="21" spans="1:13" ht="52.5" customHeight="1" x14ac:dyDescent="0.3">
      <c r="A21" s="10" t="s">
        <v>150</v>
      </c>
      <c r="B21" s="5" t="s">
        <v>6</v>
      </c>
      <c r="C21" s="5" t="s">
        <v>149</v>
      </c>
      <c r="D21" s="6" t="s">
        <v>148</v>
      </c>
      <c r="E21" s="5" t="s">
        <v>147</v>
      </c>
      <c r="F21" s="5">
        <v>13</v>
      </c>
      <c r="G21" s="5">
        <v>1</v>
      </c>
      <c r="H21" s="5">
        <v>10</v>
      </c>
      <c r="I21" s="5">
        <v>90</v>
      </c>
      <c r="J21" s="6" t="s">
        <v>146</v>
      </c>
      <c r="K21" s="6" t="s">
        <v>145</v>
      </c>
      <c r="L21" s="5"/>
      <c r="M21" s="7"/>
    </row>
    <row r="22" spans="1:13" ht="52.5" customHeight="1" x14ac:dyDescent="0.3">
      <c r="A22" s="24" t="s">
        <v>144</v>
      </c>
      <c r="B22" s="38" t="s">
        <v>143</v>
      </c>
      <c r="C22" s="22" t="s">
        <v>142</v>
      </c>
      <c r="D22" s="6" t="s">
        <v>141</v>
      </c>
      <c r="E22" s="5" t="s">
        <v>140</v>
      </c>
      <c r="F22" s="5">
        <v>5</v>
      </c>
      <c r="G22" s="22">
        <v>1</v>
      </c>
      <c r="H22" s="5">
        <v>1</v>
      </c>
      <c r="I22" s="5"/>
      <c r="J22" s="30">
        <v>0.33333333333333331</v>
      </c>
      <c r="K22" s="37" t="s">
        <v>116</v>
      </c>
      <c r="L22" s="5"/>
      <c r="M22" s="42"/>
    </row>
    <row r="23" spans="1:13" ht="49.5" customHeight="1" x14ac:dyDescent="0.3">
      <c r="A23" s="21"/>
      <c r="B23" s="34"/>
      <c r="C23" s="19"/>
      <c r="D23" s="6" t="s">
        <v>139</v>
      </c>
      <c r="E23" s="6" t="s">
        <v>138</v>
      </c>
      <c r="F23" s="5">
        <v>8</v>
      </c>
      <c r="G23" s="19"/>
      <c r="H23" s="5">
        <v>9</v>
      </c>
      <c r="I23" s="5">
        <v>60</v>
      </c>
      <c r="J23" s="6" t="s">
        <v>137</v>
      </c>
      <c r="K23" s="6" t="s">
        <v>136</v>
      </c>
      <c r="L23" s="5"/>
      <c r="M23" s="40"/>
    </row>
    <row r="24" spans="1:13" ht="33" customHeight="1" x14ac:dyDescent="0.3">
      <c r="A24" s="48" t="s">
        <v>135</v>
      </c>
      <c r="B24" s="28" t="s">
        <v>73</v>
      </c>
      <c r="C24" s="28" t="s">
        <v>134</v>
      </c>
      <c r="D24" s="27" t="s">
        <v>133</v>
      </c>
      <c r="E24" s="28" t="s">
        <v>131</v>
      </c>
      <c r="F24" s="28">
        <v>18</v>
      </c>
      <c r="G24" s="28">
        <v>1</v>
      </c>
      <c r="H24" s="28">
        <v>12</v>
      </c>
      <c r="I24" s="28" t="s">
        <v>128</v>
      </c>
      <c r="J24" s="27" t="s">
        <v>127</v>
      </c>
      <c r="K24" s="27" t="s">
        <v>126</v>
      </c>
      <c r="L24" s="28" t="s">
        <v>0</v>
      </c>
      <c r="M24" s="47"/>
    </row>
    <row r="25" spans="1:13" ht="49.5" x14ac:dyDescent="0.3">
      <c r="A25" s="10" t="s">
        <v>132</v>
      </c>
      <c r="B25" s="5" t="s">
        <v>73</v>
      </c>
      <c r="C25" s="5" t="s">
        <v>131</v>
      </c>
      <c r="D25" s="6" t="s">
        <v>130</v>
      </c>
      <c r="E25" s="5" t="s">
        <v>129</v>
      </c>
      <c r="F25" s="5">
        <v>18</v>
      </c>
      <c r="G25" s="5">
        <v>1</v>
      </c>
      <c r="H25" s="5">
        <v>12</v>
      </c>
      <c r="I25" s="5" t="s">
        <v>128</v>
      </c>
      <c r="J25" s="27" t="s">
        <v>127</v>
      </c>
      <c r="K25" s="27" t="s">
        <v>126</v>
      </c>
      <c r="L25" s="5" t="s">
        <v>0</v>
      </c>
      <c r="M25" s="4"/>
    </row>
    <row r="26" spans="1:13" ht="33" customHeight="1" x14ac:dyDescent="0.3">
      <c r="A26" s="24" t="s">
        <v>125</v>
      </c>
      <c r="B26" s="38" t="s">
        <v>108</v>
      </c>
      <c r="C26" s="14" t="s">
        <v>112</v>
      </c>
      <c r="D26" s="6" t="s">
        <v>124</v>
      </c>
      <c r="E26" s="22" t="s">
        <v>102</v>
      </c>
      <c r="F26" s="22"/>
      <c r="G26" s="22">
        <v>1</v>
      </c>
      <c r="H26" s="5">
        <v>8</v>
      </c>
      <c r="I26" s="22" t="s">
        <v>123</v>
      </c>
      <c r="J26" s="26" t="s">
        <v>8</v>
      </c>
      <c r="K26" s="25"/>
      <c r="L26" s="5"/>
      <c r="M26" s="16"/>
    </row>
    <row r="27" spans="1:13" ht="33" customHeight="1" x14ac:dyDescent="0.3">
      <c r="A27" s="39"/>
      <c r="B27" s="33"/>
      <c r="C27" s="14"/>
      <c r="D27" s="6" t="s">
        <v>122</v>
      </c>
      <c r="E27" s="33"/>
      <c r="F27" s="33"/>
      <c r="G27" s="33"/>
      <c r="H27" s="5">
        <v>2</v>
      </c>
      <c r="I27" s="33"/>
      <c r="J27" s="26" t="s">
        <v>121</v>
      </c>
      <c r="K27" s="25"/>
      <c r="L27" s="5"/>
      <c r="M27" s="9"/>
    </row>
    <row r="28" spans="1:13" ht="33" customHeight="1" x14ac:dyDescent="0.3">
      <c r="A28" s="39"/>
      <c r="B28" s="33"/>
      <c r="C28" s="14"/>
      <c r="D28" s="6" t="s">
        <v>120</v>
      </c>
      <c r="E28" s="33"/>
      <c r="F28" s="33"/>
      <c r="G28" s="33"/>
      <c r="H28" s="5">
        <v>1</v>
      </c>
      <c r="I28" s="19"/>
      <c r="J28" s="45" t="s">
        <v>119</v>
      </c>
      <c r="K28" s="44"/>
      <c r="L28" s="5"/>
      <c r="M28" s="9"/>
    </row>
    <row r="29" spans="1:13" x14ac:dyDescent="0.3">
      <c r="A29" s="39"/>
      <c r="B29" s="33"/>
      <c r="C29" s="5" t="s">
        <v>112</v>
      </c>
      <c r="D29" s="6" t="s">
        <v>118</v>
      </c>
      <c r="E29" s="6" t="s">
        <v>117</v>
      </c>
      <c r="F29" s="33"/>
      <c r="G29" s="33"/>
      <c r="H29" s="5">
        <v>1</v>
      </c>
      <c r="I29" s="46" t="s">
        <v>116</v>
      </c>
      <c r="J29" s="45" t="s">
        <v>115</v>
      </c>
      <c r="K29" s="44"/>
      <c r="L29" s="5"/>
      <c r="M29" s="8"/>
    </row>
    <row r="30" spans="1:13" ht="33" x14ac:dyDescent="0.3">
      <c r="A30" s="21"/>
      <c r="B30" s="19"/>
      <c r="C30" s="5" t="s">
        <v>114</v>
      </c>
      <c r="D30" s="6" t="s">
        <v>113</v>
      </c>
      <c r="E30" s="43" t="s">
        <v>112</v>
      </c>
      <c r="F30" s="19"/>
      <c r="G30" s="19"/>
      <c r="H30" s="5">
        <v>4</v>
      </c>
      <c r="I30" s="5" t="s">
        <v>111</v>
      </c>
      <c r="J30" s="26" t="s">
        <v>110</v>
      </c>
      <c r="K30" s="25"/>
      <c r="L30" s="5"/>
      <c r="M30" s="4"/>
    </row>
    <row r="31" spans="1:13" ht="56.25" customHeight="1" x14ac:dyDescent="0.3">
      <c r="A31" s="15" t="s">
        <v>109</v>
      </c>
      <c r="B31" s="13" t="s">
        <v>108</v>
      </c>
      <c r="C31" s="5" t="s">
        <v>107</v>
      </c>
      <c r="D31" s="6" t="s">
        <v>106</v>
      </c>
      <c r="E31" s="6" t="s">
        <v>3</v>
      </c>
      <c r="F31" s="5">
        <v>33</v>
      </c>
      <c r="G31" s="22">
        <v>1</v>
      </c>
      <c r="H31" s="5">
        <v>4</v>
      </c>
      <c r="I31" s="5">
        <v>180</v>
      </c>
      <c r="J31" s="6" t="s">
        <v>105</v>
      </c>
      <c r="K31" s="6" t="s">
        <v>104</v>
      </c>
      <c r="L31" s="22"/>
      <c r="M31" s="42"/>
    </row>
    <row r="32" spans="1:13" ht="42.4" customHeight="1" x14ac:dyDescent="0.3">
      <c r="A32" s="41"/>
      <c r="B32" s="14"/>
      <c r="C32" s="5" t="s">
        <v>64</v>
      </c>
      <c r="D32" s="5" t="s">
        <v>103</v>
      </c>
      <c r="E32" s="5" t="s">
        <v>102</v>
      </c>
      <c r="F32" s="23"/>
      <c r="G32" s="19"/>
      <c r="H32" s="5">
        <v>2</v>
      </c>
      <c r="I32" s="5">
        <v>90</v>
      </c>
      <c r="J32" s="26" t="s">
        <v>101</v>
      </c>
      <c r="K32" s="25"/>
      <c r="L32" s="19"/>
      <c r="M32" s="40"/>
    </row>
    <row r="33" spans="1:13" ht="66" x14ac:dyDescent="0.3">
      <c r="A33" s="24" t="s">
        <v>100</v>
      </c>
      <c r="B33" s="22" t="s">
        <v>99</v>
      </c>
      <c r="C33" s="6" t="s">
        <v>98</v>
      </c>
      <c r="D33" s="6" t="s">
        <v>97</v>
      </c>
      <c r="E33" s="6" t="s">
        <v>87</v>
      </c>
      <c r="F33" s="5">
        <v>15.5</v>
      </c>
      <c r="G33" s="22">
        <v>1</v>
      </c>
      <c r="H33" s="5">
        <v>7</v>
      </c>
      <c r="I33" s="5">
        <v>80</v>
      </c>
      <c r="J33" s="30" t="s">
        <v>96</v>
      </c>
      <c r="K33" s="6" t="s">
        <v>95</v>
      </c>
      <c r="L33" s="6" t="s">
        <v>67</v>
      </c>
      <c r="M33" s="16"/>
    </row>
    <row r="34" spans="1:13" ht="49.5" x14ac:dyDescent="0.3">
      <c r="A34" s="35"/>
      <c r="B34" s="33"/>
      <c r="C34" s="6" t="s">
        <v>94</v>
      </c>
      <c r="D34" s="6" t="s">
        <v>93</v>
      </c>
      <c r="E34" s="5" t="s">
        <v>92</v>
      </c>
      <c r="F34" s="5"/>
      <c r="G34" s="33"/>
      <c r="H34" s="5">
        <v>2</v>
      </c>
      <c r="I34" s="5">
        <v>60</v>
      </c>
      <c r="J34" s="31" t="s">
        <v>91</v>
      </c>
      <c r="K34" s="6" t="s">
        <v>90</v>
      </c>
      <c r="L34" s="6" t="s">
        <v>67</v>
      </c>
      <c r="M34" s="9"/>
    </row>
    <row r="35" spans="1:13" ht="82.5" x14ac:dyDescent="0.3">
      <c r="A35" s="32"/>
      <c r="B35" s="19"/>
      <c r="C35" s="6" t="s">
        <v>89</v>
      </c>
      <c r="D35" s="6" t="s">
        <v>88</v>
      </c>
      <c r="E35" s="5" t="s">
        <v>87</v>
      </c>
      <c r="F35" s="5">
        <v>20.5</v>
      </c>
      <c r="G35" s="19"/>
      <c r="H35" s="5">
        <v>1</v>
      </c>
      <c r="I35" s="5">
        <v>120</v>
      </c>
      <c r="J35" s="30">
        <v>0.71875</v>
      </c>
      <c r="K35" s="30">
        <v>0.68055555555555547</v>
      </c>
      <c r="L35" s="6" t="s">
        <v>67</v>
      </c>
      <c r="M35" s="8"/>
    </row>
    <row r="36" spans="1:13" ht="33" customHeight="1" x14ac:dyDescent="0.3">
      <c r="A36" s="39" t="s">
        <v>86</v>
      </c>
      <c r="B36" s="33" t="s">
        <v>73</v>
      </c>
      <c r="C36" s="38" t="s">
        <v>85</v>
      </c>
      <c r="D36" s="6" t="s">
        <v>84</v>
      </c>
      <c r="E36" s="38" t="s">
        <v>75</v>
      </c>
      <c r="F36" s="22">
        <v>34</v>
      </c>
      <c r="G36" s="22">
        <v>1</v>
      </c>
      <c r="H36" s="5">
        <v>4</v>
      </c>
      <c r="I36" s="6" t="s">
        <v>83</v>
      </c>
      <c r="J36" s="37" t="s">
        <v>82</v>
      </c>
      <c r="K36" s="6" t="s">
        <v>81</v>
      </c>
      <c r="L36" s="6" t="s">
        <v>67</v>
      </c>
      <c r="M36" s="16"/>
    </row>
    <row r="37" spans="1:13" x14ac:dyDescent="0.3">
      <c r="A37" s="35"/>
      <c r="B37" s="33"/>
      <c r="C37" s="36"/>
      <c r="D37" s="6" t="s">
        <v>80</v>
      </c>
      <c r="E37" s="36"/>
      <c r="F37" s="33"/>
      <c r="G37" s="33"/>
      <c r="H37" s="5">
        <v>1</v>
      </c>
      <c r="I37" s="6"/>
      <c r="J37" s="31" t="s">
        <v>79</v>
      </c>
      <c r="K37" s="6"/>
      <c r="L37" s="6" t="s">
        <v>67</v>
      </c>
      <c r="M37" s="9"/>
    </row>
    <row r="38" spans="1:13" x14ac:dyDescent="0.3">
      <c r="A38" s="35"/>
      <c r="B38" s="33"/>
      <c r="C38" s="34"/>
      <c r="D38" s="6" t="s">
        <v>78</v>
      </c>
      <c r="E38" s="34"/>
      <c r="F38" s="19"/>
      <c r="G38" s="33"/>
      <c r="H38" s="5">
        <v>1</v>
      </c>
      <c r="I38" s="6"/>
      <c r="J38" s="31">
        <v>0.88194444444444453</v>
      </c>
      <c r="K38" s="30">
        <v>0.89236111111111116</v>
      </c>
      <c r="L38" s="6" t="s">
        <v>67</v>
      </c>
      <c r="M38" s="9"/>
    </row>
    <row r="39" spans="1:13" ht="33" x14ac:dyDescent="0.3">
      <c r="A39" s="32"/>
      <c r="B39" s="19"/>
      <c r="C39" s="6" t="s">
        <v>77</v>
      </c>
      <c r="D39" s="6" t="s">
        <v>76</v>
      </c>
      <c r="E39" s="5" t="s">
        <v>75</v>
      </c>
      <c r="F39" s="5">
        <v>32.5</v>
      </c>
      <c r="G39" s="19"/>
      <c r="H39" s="5">
        <v>1</v>
      </c>
      <c r="I39" s="6">
        <v>120</v>
      </c>
      <c r="J39" s="31">
        <v>0.78472222222222221</v>
      </c>
      <c r="K39" s="30">
        <v>0.83333333333333337</v>
      </c>
      <c r="L39" s="6" t="s">
        <v>67</v>
      </c>
      <c r="M39" s="8"/>
    </row>
    <row r="40" spans="1:13" ht="48.75" customHeight="1" x14ac:dyDescent="0.3">
      <c r="A40" s="10" t="s">
        <v>74</v>
      </c>
      <c r="B40" s="5" t="s">
        <v>73</v>
      </c>
      <c r="C40" s="6" t="s">
        <v>72</v>
      </c>
      <c r="D40" s="6" t="s">
        <v>71</v>
      </c>
      <c r="E40" s="5" t="s">
        <v>3</v>
      </c>
      <c r="F40" s="4">
        <v>18</v>
      </c>
      <c r="G40" s="5">
        <v>1</v>
      </c>
      <c r="H40" s="5">
        <v>9</v>
      </c>
      <c r="I40" s="6" t="s">
        <v>70</v>
      </c>
      <c r="J40" s="6" t="s">
        <v>69</v>
      </c>
      <c r="K40" s="30" t="s">
        <v>68</v>
      </c>
      <c r="L40" s="5" t="s">
        <v>67</v>
      </c>
      <c r="M40" s="4"/>
    </row>
    <row r="41" spans="1:13" ht="48.75" customHeight="1" x14ac:dyDescent="0.3">
      <c r="A41" s="10" t="s">
        <v>66</v>
      </c>
      <c r="B41" s="28" t="s">
        <v>21</v>
      </c>
      <c r="C41" s="27" t="s">
        <v>61</v>
      </c>
      <c r="D41" s="6" t="s">
        <v>65</v>
      </c>
      <c r="E41" s="22" t="s">
        <v>64</v>
      </c>
      <c r="F41" s="4">
        <v>15.5</v>
      </c>
      <c r="G41" s="22">
        <v>1</v>
      </c>
      <c r="H41" s="5">
        <v>7</v>
      </c>
      <c r="I41" s="6" t="s">
        <v>63</v>
      </c>
      <c r="J41" s="26" t="s">
        <v>37</v>
      </c>
      <c r="K41" s="25"/>
      <c r="L41" s="5"/>
      <c r="M41" s="4"/>
    </row>
    <row r="42" spans="1:13" ht="48.75" customHeight="1" x14ac:dyDescent="0.3">
      <c r="A42" s="29" t="s">
        <v>62</v>
      </c>
      <c r="B42" s="28" t="s">
        <v>21</v>
      </c>
      <c r="C42" s="27" t="s">
        <v>61</v>
      </c>
      <c r="D42" s="6" t="s">
        <v>60</v>
      </c>
      <c r="E42" s="19"/>
      <c r="F42" s="4">
        <v>16.5</v>
      </c>
      <c r="G42" s="19"/>
      <c r="H42" s="5">
        <v>2</v>
      </c>
      <c r="I42" s="6">
        <v>300</v>
      </c>
      <c r="J42" s="26" t="s">
        <v>59</v>
      </c>
      <c r="K42" s="25"/>
      <c r="L42" s="5"/>
      <c r="M42" s="4"/>
    </row>
    <row r="43" spans="1:13" ht="48.75" customHeight="1" x14ac:dyDescent="0.3">
      <c r="A43" s="24" t="s">
        <v>58</v>
      </c>
      <c r="B43" s="22" t="s">
        <v>6</v>
      </c>
      <c r="C43" s="23" t="s">
        <v>52</v>
      </c>
      <c r="D43" s="6" t="s">
        <v>57</v>
      </c>
      <c r="E43" s="6" t="s">
        <v>56</v>
      </c>
      <c r="F43" s="4">
        <v>8.6</v>
      </c>
      <c r="G43" s="22">
        <v>1</v>
      </c>
      <c r="H43" s="5">
        <v>11</v>
      </c>
      <c r="I43" s="6" t="s">
        <v>55</v>
      </c>
      <c r="J43" s="6" t="s">
        <v>54</v>
      </c>
      <c r="K43" s="18" t="s">
        <v>53</v>
      </c>
      <c r="L43" s="5"/>
      <c r="M43" s="4"/>
    </row>
    <row r="44" spans="1:13" ht="33" x14ac:dyDescent="0.3">
      <c r="A44" s="21"/>
      <c r="B44" s="19"/>
      <c r="C44" s="20" t="s">
        <v>52</v>
      </c>
      <c r="D44" s="6" t="s">
        <v>51</v>
      </c>
      <c r="E44" s="6" t="s">
        <v>50</v>
      </c>
      <c r="F44" s="4">
        <v>10.6</v>
      </c>
      <c r="G44" s="19"/>
      <c r="H44" s="5">
        <v>2</v>
      </c>
      <c r="I44" s="5"/>
      <c r="J44" s="6" t="s">
        <v>49</v>
      </c>
      <c r="K44" s="18" t="s">
        <v>48</v>
      </c>
      <c r="L44" s="5"/>
      <c r="M44" s="7"/>
    </row>
    <row r="45" spans="1:13" s="17" customFormat="1" ht="33" x14ac:dyDescent="0.3">
      <c r="A45" s="10" t="s">
        <v>47</v>
      </c>
      <c r="B45" s="5" t="s">
        <v>6</v>
      </c>
      <c r="C45" s="5" t="s">
        <v>5</v>
      </c>
      <c r="D45" s="7" t="s">
        <v>46</v>
      </c>
      <c r="E45" s="5" t="s">
        <v>45</v>
      </c>
      <c r="F45" s="4">
        <v>6.6</v>
      </c>
      <c r="G45" s="5">
        <v>1</v>
      </c>
      <c r="H45" s="4">
        <v>17</v>
      </c>
      <c r="I45" s="5">
        <v>50</v>
      </c>
      <c r="J45" s="6" t="s">
        <v>44</v>
      </c>
      <c r="K45" s="6" t="s">
        <v>43</v>
      </c>
      <c r="L45" s="5"/>
      <c r="M45" s="7"/>
    </row>
    <row r="46" spans="1:13" customFormat="1" ht="33" x14ac:dyDescent="0.3">
      <c r="A46" s="10" t="s">
        <v>42</v>
      </c>
      <c r="B46" s="5" t="s">
        <v>21</v>
      </c>
      <c r="C46" s="4" t="s">
        <v>41</v>
      </c>
      <c r="D46" s="7" t="s">
        <v>40</v>
      </c>
      <c r="E46" s="5" t="s">
        <v>39</v>
      </c>
      <c r="F46" s="4">
        <v>17</v>
      </c>
      <c r="G46" s="5">
        <v>1</v>
      </c>
      <c r="H46" s="4">
        <v>14</v>
      </c>
      <c r="I46" s="5" t="s">
        <v>38</v>
      </c>
      <c r="J46" s="6" t="s">
        <v>37</v>
      </c>
      <c r="K46" s="6" t="s">
        <v>36</v>
      </c>
      <c r="L46" s="5"/>
      <c r="M46" s="5"/>
    </row>
    <row r="47" spans="1:13" customFormat="1" ht="33" x14ac:dyDescent="0.3">
      <c r="A47" s="15" t="s">
        <v>35</v>
      </c>
      <c r="B47" s="14" t="s">
        <v>21</v>
      </c>
      <c r="C47" s="13" t="s">
        <v>19</v>
      </c>
      <c r="D47" s="12" t="s">
        <v>34</v>
      </c>
      <c r="E47" s="11" t="s">
        <v>33</v>
      </c>
      <c r="F47" s="11">
        <v>12.2</v>
      </c>
      <c r="G47" s="16">
        <v>2</v>
      </c>
      <c r="H47" s="4">
        <v>8</v>
      </c>
      <c r="I47" s="4" t="s">
        <v>32</v>
      </c>
      <c r="J47" s="6" t="s">
        <v>30</v>
      </c>
      <c r="K47" s="6" t="s">
        <v>29</v>
      </c>
      <c r="L47" s="4" t="s">
        <v>23</v>
      </c>
      <c r="M47" s="5"/>
    </row>
    <row r="48" spans="1:13" customFormat="1" ht="33" x14ac:dyDescent="0.3">
      <c r="A48" s="15"/>
      <c r="B48" s="14"/>
      <c r="C48" s="13"/>
      <c r="D48" s="12"/>
      <c r="E48" s="11"/>
      <c r="F48" s="11"/>
      <c r="G48" s="9"/>
      <c r="H48" s="4">
        <v>10</v>
      </c>
      <c r="I48" s="4" t="s">
        <v>31</v>
      </c>
      <c r="J48" s="6" t="s">
        <v>30</v>
      </c>
      <c r="K48" s="6" t="s">
        <v>29</v>
      </c>
      <c r="L48" s="5" t="s">
        <v>14</v>
      </c>
      <c r="M48" s="5"/>
    </row>
    <row r="49" spans="1:13" customFormat="1" ht="33" x14ac:dyDescent="0.3">
      <c r="A49" s="10" t="s">
        <v>28</v>
      </c>
      <c r="B49" s="5" t="s">
        <v>21</v>
      </c>
      <c r="C49" s="5" t="s">
        <v>27</v>
      </c>
      <c r="D49" s="7" t="s">
        <v>26</v>
      </c>
      <c r="E49" s="5" t="s">
        <v>3</v>
      </c>
      <c r="F49" s="4">
        <v>14.3</v>
      </c>
      <c r="G49" s="9"/>
      <c r="H49" s="4">
        <v>10</v>
      </c>
      <c r="I49" s="4" t="s">
        <v>25</v>
      </c>
      <c r="J49" s="6" t="s">
        <v>24</v>
      </c>
      <c r="K49" s="6" t="s">
        <v>2</v>
      </c>
      <c r="L49" s="5" t="s">
        <v>23</v>
      </c>
      <c r="M49" s="5"/>
    </row>
    <row r="50" spans="1:13" ht="33" x14ac:dyDescent="0.3">
      <c r="A50" s="6" t="s">
        <v>22</v>
      </c>
      <c r="B50" s="5" t="s">
        <v>21</v>
      </c>
      <c r="C50" s="5" t="s">
        <v>20</v>
      </c>
      <c r="D50" s="7" t="s">
        <v>19</v>
      </c>
      <c r="E50" s="5" t="s">
        <v>18</v>
      </c>
      <c r="F50" s="4">
        <v>11.8</v>
      </c>
      <c r="G50" s="8"/>
      <c r="H50" s="4">
        <v>13</v>
      </c>
      <c r="I50" s="4" t="s">
        <v>17</v>
      </c>
      <c r="J50" s="6" t="s">
        <v>16</v>
      </c>
      <c r="K50" s="6" t="s">
        <v>15</v>
      </c>
      <c r="L50" s="5" t="s">
        <v>14</v>
      </c>
      <c r="M50" s="4"/>
    </row>
    <row r="51" spans="1:13" ht="33" x14ac:dyDescent="0.3">
      <c r="A51" s="6" t="s">
        <v>13</v>
      </c>
      <c r="B51" s="5" t="s">
        <v>6</v>
      </c>
      <c r="C51" s="4" t="s">
        <v>12</v>
      </c>
      <c r="D51" s="7" t="s">
        <v>11</v>
      </c>
      <c r="E51" s="4" t="s">
        <v>10</v>
      </c>
      <c r="F51" s="4">
        <v>8.9</v>
      </c>
      <c r="G51" s="5">
        <v>2</v>
      </c>
      <c r="H51" s="4">
        <v>20</v>
      </c>
      <c r="I51" s="4">
        <v>30</v>
      </c>
      <c r="J51" s="6" t="s">
        <v>9</v>
      </c>
      <c r="K51" s="6" t="s">
        <v>8</v>
      </c>
      <c r="L51" s="5"/>
      <c r="M51" s="4"/>
    </row>
    <row r="52" spans="1:13" ht="33" x14ac:dyDescent="0.3">
      <c r="A52" s="6" t="s">
        <v>7</v>
      </c>
      <c r="B52" s="5" t="s">
        <v>6</v>
      </c>
      <c r="C52" s="4" t="s">
        <v>5</v>
      </c>
      <c r="D52" s="7" t="s">
        <v>4</v>
      </c>
      <c r="E52" s="4" t="s">
        <v>3</v>
      </c>
      <c r="F52" s="4">
        <v>8.4</v>
      </c>
      <c r="G52" s="5">
        <v>1</v>
      </c>
      <c r="H52" s="4">
        <v>19</v>
      </c>
      <c r="I52" s="4">
        <v>50</v>
      </c>
      <c r="J52" s="6" t="s">
        <v>2</v>
      </c>
      <c r="K52" s="6" t="s">
        <v>1</v>
      </c>
      <c r="L52" s="5" t="s">
        <v>0</v>
      </c>
      <c r="M52" s="4"/>
    </row>
    <row r="54" spans="1:13" x14ac:dyDescent="0.3">
      <c r="G54" s="3">
        <f>G19+G21+G22+G24+G25+G26+G31+G33+G36+G40+G43+G45+G46+G47+G51+G52</f>
        <v>18</v>
      </c>
      <c r="H54" s="3"/>
    </row>
    <row r="55" spans="1:13" x14ac:dyDescent="0.3">
      <c r="G55" s="3"/>
    </row>
  </sheetData>
  <mergeCells count="67">
    <mergeCell ref="B26:B30"/>
    <mergeCell ref="L31:L32"/>
    <mergeCell ref="M33:M35"/>
    <mergeCell ref="A43:A44"/>
    <mergeCell ref="B43:B44"/>
    <mergeCell ref="M26:M29"/>
    <mergeCell ref="E26:E28"/>
    <mergeCell ref="F26:F30"/>
    <mergeCell ref="G26:G30"/>
    <mergeCell ref="I26:I28"/>
    <mergeCell ref="J26:K26"/>
    <mergeCell ref="J27:K27"/>
    <mergeCell ref="J28:K28"/>
    <mergeCell ref="I17:I18"/>
    <mergeCell ref="J17:K17"/>
    <mergeCell ref="A12:A14"/>
    <mergeCell ref="A4:A11"/>
    <mergeCell ref="C22:C23"/>
    <mergeCell ref="G22:G23"/>
    <mergeCell ref="A47:A48"/>
    <mergeCell ref="B47:B48"/>
    <mergeCell ref="C47:C48"/>
    <mergeCell ref="D47:D48"/>
    <mergeCell ref="E47:E48"/>
    <mergeCell ref="A2:M2"/>
    <mergeCell ref="A17:A18"/>
    <mergeCell ref="B17:B18"/>
    <mergeCell ref="C17:E17"/>
    <mergeCell ref="F17:F18"/>
    <mergeCell ref="E3:H3"/>
    <mergeCell ref="A33:A35"/>
    <mergeCell ref="B33:B35"/>
    <mergeCell ref="A31:A32"/>
    <mergeCell ref="B31:B32"/>
    <mergeCell ref="A36:A39"/>
    <mergeCell ref="B36:B39"/>
    <mergeCell ref="G17:G18"/>
    <mergeCell ref="H17:H18"/>
    <mergeCell ref="C36:C38"/>
    <mergeCell ref="A19:A20"/>
    <mergeCell ref="B19:B20"/>
    <mergeCell ref="F36:F38"/>
    <mergeCell ref="B22:B23"/>
    <mergeCell ref="A22:A23"/>
    <mergeCell ref="J41:K41"/>
    <mergeCell ref="C26:C28"/>
    <mergeCell ref="J29:K29"/>
    <mergeCell ref="J30:K30"/>
    <mergeCell ref="A26:A30"/>
    <mergeCell ref="E36:E38"/>
    <mergeCell ref="G43:G44"/>
    <mergeCell ref="M19:M20"/>
    <mergeCell ref="M31:M32"/>
    <mergeCell ref="M36:M39"/>
    <mergeCell ref="L19:L20"/>
    <mergeCell ref="J42:K42"/>
    <mergeCell ref="M22:M23"/>
    <mergeCell ref="F47:F48"/>
    <mergeCell ref="G47:G50"/>
    <mergeCell ref="E41:E42"/>
    <mergeCell ref="G41:G42"/>
    <mergeCell ref="L17:M18"/>
    <mergeCell ref="G19:G20"/>
    <mergeCell ref="G33:G35"/>
    <mergeCell ref="G31:G32"/>
    <mergeCell ref="J32:K32"/>
    <mergeCell ref="G36:G3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공영버스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2020-11-25T02:35:59Z</dcterms:created>
  <dcterms:modified xsi:type="dcterms:W3CDTF">2020-11-25T02:36:10Z</dcterms:modified>
</cp:coreProperties>
</file>