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/>
  <mc:AlternateContent xmlns:mc="http://schemas.openxmlformats.org/markup-compatibility/2006">
    <mc:Choice Requires="x15">
      <x15ac:absPath xmlns:x15ac="http://schemas.microsoft.com/office/spreadsheetml/2010/11/ac" url="C:\Users\master\Desktop\2022년도 양주통계연보 (수정중)\"/>
    </mc:Choice>
  </mc:AlternateContent>
  <bookViews>
    <workbookView xWindow="0" yWindow="0" windowWidth="20490" windowHeight="7605" tabRatio="687" firstSheet="1" activeTab="6"/>
  </bookViews>
  <sheets>
    <sheet name="1.지역소득" sheetId="10" r:id="rId1"/>
    <sheet name="2.제도부문별 지역소득" sheetId="11" r:id="rId2"/>
    <sheet name="1.도내총생산및지출총괄" sheetId="7" state="hidden" r:id="rId3"/>
    <sheet name="3.경제활동별 도내총생산(당해년가격)" sheetId="12" r:id="rId4"/>
    <sheet name="4.경제활동별 도내총생산(기준년가격)" sheetId="13" r:id="rId5"/>
    <sheet name="5.도내총생산에대한지출(당해년가격)" sheetId="14" r:id="rId6"/>
    <sheet name="6.도총생산에대한지출(기준년가격)" sheetId="15" r:id="rId7"/>
  </sheets>
  <definedNames>
    <definedName name="_xlnm.Print_Area" localSheetId="2">'1.도내총생산및지출총괄'!$A$1:$O$50</definedName>
    <definedName name="_xlnm.Print_Area" localSheetId="3">'3.경제활동별 도내총생산(당해년가격)'!$A$1:$K$32</definedName>
  </definedNames>
  <calcPr calcId="162913"/>
</workbook>
</file>

<file path=xl/calcChain.xml><?xml version="1.0" encoding="utf-8"?>
<calcChain xmlns="http://schemas.openxmlformats.org/spreadsheetml/2006/main">
  <c r="K18" i="15" l="1"/>
  <c r="J18" i="15"/>
  <c r="I18" i="15"/>
  <c r="H18" i="15"/>
  <c r="G18" i="15"/>
  <c r="F18" i="15"/>
  <c r="E18" i="15"/>
  <c r="D18" i="15"/>
  <c r="K27" i="10" l="1"/>
  <c r="J27" i="10"/>
  <c r="I27" i="10"/>
  <c r="H27" i="10"/>
  <c r="G27" i="10"/>
  <c r="F27" i="10"/>
  <c r="E27" i="10"/>
</calcChain>
</file>

<file path=xl/comments1.xml><?xml version="1.0" encoding="utf-8"?>
<comments xmlns="http://schemas.openxmlformats.org/spreadsheetml/2006/main">
  <authors>
    <author>SEC</author>
    <author>오흥석</author>
  </authors>
  <commentList>
    <comment ref="A24" authorId="0" shapeId="0">
      <text>
        <r>
          <rPr>
            <b/>
            <sz val="9"/>
            <color indexed="81"/>
            <rFont val="Tahoma"/>
            <family val="2"/>
          </rPr>
          <t xml:space="preserve">KOSIS </t>
        </r>
        <r>
          <rPr>
            <b/>
            <sz val="9"/>
            <color indexed="81"/>
            <rFont val="돋움"/>
            <family val="3"/>
            <charset val="129"/>
          </rPr>
          <t>추계인구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4" authorId="1" shapeId="0">
      <text>
        <r>
          <rPr>
            <b/>
            <sz val="9"/>
            <color indexed="81"/>
            <rFont val="굴림"/>
            <family val="3"/>
            <charset val="129"/>
          </rPr>
          <t>오흥석:</t>
        </r>
        <r>
          <rPr>
            <sz val="9"/>
            <color indexed="81"/>
            <rFont val="굴림"/>
            <family val="3"/>
            <charset val="129"/>
          </rPr>
          <t xml:space="preserve">
(당해년도)민간최종소비지출/도내추계인구</t>
        </r>
      </text>
    </comment>
  </commentList>
</comments>
</file>

<file path=xl/sharedStrings.xml><?xml version="1.0" encoding="utf-8"?>
<sst xmlns="http://schemas.openxmlformats.org/spreadsheetml/2006/main" count="711" uniqueCount="315">
  <si>
    <t>Manufacturing</t>
  </si>
  <si>
    <t>Classification</t>
    <phoneticPr fontId="8" type="noConversion"/>
  </si>
  <si>
    <t>구      분</t>
    <phoneticPr fontId="8" type="noConversion"/>
  </si>
  <si>
    <r>
      <t>단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위</t>
    </r>
  </si>
  <si>
    <t>Unit</t>
    <phoneticPr fontId="8" type="noConversion"/>
  </si>
  <si>
    <t>%</t>
  </si>
  <si>
    <t>Mining and quarrying</t>
  </si>
  <si>
    <t xml:space="preserve"> Income</t>
    <phoneticPr fontId="20" type="noConversion"/>
  </si>
  <si>
    <t>ⅩⅥ. 소  득</t>
    <phoneticPr fontId="20" type="noConversion"/>
  </si>
  <si>
    <t>1. 도내 총생산 및 지출 총괄</t>
    <phoneticPr fontId="8" type="noConversion"/>
  </si>
  <si>
    <t xml:space="preserve">SUMMARY OF GROSS REGIONAL DOMESTIC PRODUCT </t>
    <phoneticPr fontId="8" type="noConversion"/>
  </si>
  <si>
    <t>AND EXPENDITURE</t>
    <phoneticPr fontId="20" type="noConversion"/>
  </si>
  <si>
    <t>자료 : 경기통계연보</t>
    <phoneticPr fontId="8" type="noConversion"/>
  </si>
  <si>
    <t xml:space="preserve">     2010년부터는 통계청 시도별 장래인구추계 결과적용(2012. 6.)</t>
  </si>
  <si>
    <t xml:space="preserve">        교육서비스업, 보건및사회복지사업,기타서비스업.</t>
  </si>
  <si>
    <t xml:space="preserve">     2) 도소매업, 숙박및음식점업, 운수업, 통신업, 부동산및사업서비스업,공공행정/국방및사회보장,</t>
  </si>
  <si>
    <t xml:space="preserve">     1) 1인당 도내총생산=도내총생산÷추계인구.  환율은 연평균 기준환율적용</t>
  </si>
  <si>
    <t>주 : P) 잠정치</t>
  </si>
  <si>
    <t>Source : Statistical Yearbook of Gyeonggi</t>
    <phoneticPr fontId="20" type="noConversion"/>
  </si>
  <si>
    <t xml:space="preserve"> 도내총생산(당해년가격) </t>
  </si>
  <si>
    <t>백만원</t>
  </si>
  <si>
    <t xml:space="preserve">      (전국대비구성비) </t>
  </si>
  <si>
    <t xml:space="preserve"> 경제활동별 성장률(기준년가격) </t>
  </si>
  <si>
    <t xml:space="preserve">   ○ 농림어업 </t>
  </si>
  <si>
    <t xml:space="preserve">   ○ 광업 </t>
  </si>
  <si>
    <t xml:space="preserve">   ○ 제조업</t>
  </si>
  <si>
    <t xml:space="preserve">   ○ 전기·가스·수도업 </t>
  </si>
  <si>
    <t xml:space="preserve">   ○ 건설업 </t>
  </si>
  <si>
    <t xml:space="preserve">   ○ 서비스업 2)</t>
  </si>
  <si>
    <t xml:space="preserve"> 생산구조(당해년가격) </t>
  </si>
  <si>
    <t xml:space="preserve"> 1인당 도내총생산 1)</t>
  </si>
  <si>
    <t>천원</t>
  </si>
  <si>
    <t>달러</t>
  </si>
  <si>
    <t xml:space="preserve"> 인            구  </t>
  </si>
  <si>
    <t xml:space="preserve">천명  </t>
  </si>
  <si>
    <t xml:space="preserve">    (전국대비구성비) </t>
  </si>
  <si>
    <t xml:space="preserve"> 지출항목별 증감률(기준년가격) </t>
  </si>
  <si>
    <t xml:space="preserve">   ○ 최종소비지출 </t>
  </si>
  <si>
    <t xml:space="preserve">       민간 </t>
  </si>
  <si>
    <t xml:space="preserve">       정부 </t>
  </si>
  <si>
    <t xml:space="preserve">   ○ 총 자본형성 </t>
  </si>
  <si>
    <t xml:space="preserve">       총 고정자본형성 </t>
  </si>
  <si>
    <t xml:space="preserve">       재고증감 및 귀중품 순취득 </t>
  </si>
  <si>
    <t xml:space="preserve">   ○ 재화와 서비스 순이출 </t>
  </si>
  <si>
    <t xml:space="preserve">   ○ 통계상 불일치 </t>
  </si>
  <si>
    <t xml:space="preserve"> 지출구조(당해년가격) </t>
  </si>
  <si>
    <t xml:space="preserve"> 1인당 민간최종소비지출액 </t>
  </si>
  <si>
    <t>Million won</t>
  </si>
  <si>
    <t xml:space="preserve"> GRDP(At current prices) </t>
  </si>
  <si>
    <t xml:space="preserve"> (Composition to whole country) </t>
  </si>
  <si>
    <t xml:space="preserve"> Growth rate of GRDP
(at 2000 constant prices) </t>
  </si>
  <si>
    <t>Agriculture, forestry and fishing</t>
  </si>
  <si>
    <t>Electricity, gas and water</t>
  </si>
  <si>
    <t>Construction</t>
  </si>
  <si>
    <t>Services 2)</t>
  </si>
  <si>
    <t xml:space="preserve"> Production structure(at current price) </t>
  </si>
  <si>
    <t xml:space="preserve">thousand won </t>
  </si>
  <si>
    <t>Per capita G.R.A.P 1)</t>
  </si>
  <si>
    <t>U.S. dollar</t>
  </si>
  <si>
    <t>thousand persons</t>
  </si>
  <si>
    <t xml:space="preserve"> Population </t>
  </si>
  <si>
    <t xml:space="preserve">  Growth rate of expenditure(Rate of change) </t>
  </si>
  <si>
    <t xml:space="preserve"> Final consumption expenditure </t>
  </si>
  <si>
    <t xml:space="preserve"> Private </t>
  </si>
  <si>
    <t xml:space="preserve"> Government </t>
  </si>
  <si>
    <t xml:space="preserve"> Gross capital formation </t>
  </si>
  <si>
    <t xml:space="preserve"> Gross fixed capital formation </t>
  </si>
  <si>
    <t xml:space="preserve"> Changes in inventories and acquisitions less disposals of valuables </t>
  </si>
  <si>
    <t xml:space="preserve"> Next shiping-out of goods and services </t>
  </si>
  <si>
    <t xml:space="preserve"> Statistical discrepancy </t>
  </si>
  <si>
    <t xml:space="preserve"> Expenditure structure (At current prices) </t>
  </si>
  <si>
    <t xml:space="preserve"> Net shiping-out of goods and services </t>
  </si>
  <si>
    <t xml:space="preserve"> Per capita private final consumption expenditure </t>
  </si>
  <si>
    <t>2016</t>
    <phoneticPr fontId="8" type="noConversion"/>
  </si>
  <si>
    <t>(24.9)</t>
  </si>
  <si>
    <t>…</t>
    <phoneticPr fontId="20" type="noConversion"/>
  </si>
  <si>
    <r>
      <t>2017</t>
    </r>
    <r>
      <rPr>
        <b/>
        <vertAlign val="superscript"/>
        <sz val="9"/>
        <rFont val="굴림체"/>
        <family val="3"/>
        <charset val="129"/>
      </rPr>
      <t>P)</t>
    </r>
    <phoneticPr fontId="8" type="noConversion"/>
  </si>
  <si>
    <t>Regional Income</t>
  </si>
  <si>
    <t>단위: 10억원, 천원, %, %p</t>
    <phoneticPr fontId="34" type="noConversion"/>
  </si>
  <si>
    <t>Unit : billion won,  thousand won, %, %p</t>
    <phoneticPr fontId="34" type="noConversion"/>
  </si>
  <si>
    <t>주  요  지  표</t>
    <phoneticPr fontId="17" type="noConversion"/>
  </si>
  <si>
    <t>Classification</t>
  </si>
  <si>
    <t>지 역 내 총 생 산 및 지 출 (명목)
(전국대비 비중)</t>
    <phoneticPr fontId="17" type="noConversion"/>
  </si>
  <si>
    <t>Gross regional domestic product and expenditure(at current prices) </t>
    <phoneticPr fontId="17" type="noConversion"/>
  </si>
  <si>
    <t>(Composition to whole country)</t>
    <phoneticPr fontId="34" type="noConversion"/>
  </si>
  <si>
    <t xml:space="preserve">  경제성장률(실질가격)</t>
    <phoneticPr fontId="17" type="noConversion"/>
  </si>
  <si>
    <t xml:space="preserve"> Economic growth rate(at chained prices) </t>
    <phoneticPr fontId="17" type="noConversion"/>
  </si>
  <si>
    <t>생산</t>
    <phoneticPr fontId="17" type="noConversion"/>
  </si>
  <si>
    <t>농림어업</t>
    <phoneticPr fontId="17" type="noConversion"/>
  </si>
  <si>
    <t xml:space="preserve"> Agriculture, forestry and fishing</t>
    <phoneticPr fontId="34" type="noConversion"/>
  </si>
  <si>
    <t>제조업</t>
    <phoneticPr fontId="17" type="noConversion"/>
  </si>
  <si>
    <t xml:space="preserve"> Manufacturing</t>
    <phoneticPr fontId="34" type="noConversion"/>
  </si>
  <si>
    <t>건설업</t>
    <phoneticPr fontId="17" type="noConversion"/>
  </si>
  <si>
    <t xml:space="preserve"> Construction</t>
    <phoneticPr fontId="34" type="noConversion"/>
  </si>
  <si>
    <t>서비스업(1)</t>
    <phoneticPr fontId="17" type="noConversion"/>
  </si>
  <si>
    <t xml:space="preserve"> Service</t>
    <phoneticPr fontId="34" type="noConversion"/>
  </si>
  <si>
    <t>지출</t>
    <phoneticPr fontId="17" type="noConversion"/>
  </si>
  <si>
    <t>민간소비</t>
    <phoneticPr fontId="17" type="noConversion"/>
  </si>
  <si>
    <t xml:space="preserve"> Private</t>
    <phoneticPr fontId="34" type="noConversion"/>
  </si>
  <si>
    <t>정부소비</t>
    <phoneticPr fontId="17" type="noConversion"/>
  </si>
  <si>
    <t xml:space="preserve"> Government</t>
    <phoneticPr fontId="17" type="noConversion"/>
  </si>
  <si>
    <t>건설투자</t>
    <phoneticPr fontId="17" type="noConversion"/>
  </si>
  <si>
    <t xml:space="preserve"> Construction investment</t>
    <phoneticPr fontId="34" type="noConversion"/>
  </si>
  <si>
    <t>설비투자</t>
    <phoneticPr fontId="17" type="noConversion"/>
  </si>
  <si>
    <t xml:space="preserve"> Facilities investment</t>
    <phoneticPr fontId="34" type="noConversion"/>
  </si>
  <si>
    <t>지식재산생산물투자</t>
    <phoneticPr fontId="17" type="noConversion"/>
  </si>
  <si>
    <t xml:space="preserve"> Intellectual property products</t>
    <phoneticPr fontId="17" type="noConversion"/>
  </si>
  <si>
    <t>생산구조(2)</t>
    <phoneticPr fontId="17" type="noConversion"/>
  </si>
  <si>
    <t>지출구조(3)</t>
    <phoneticPr fontId="17" type="noConversion"/>
  </si>
  <si>
    <t>Intellectual property products</t>
    <phoneticPr fontId="17" type="noConversion"/>
  </si>
  <si>
    <t>지역총소득(명목)
(전국대비 비중)
(지역내총생산 대비 수준)</t>
    <phoneticPr fontId="17" type="noConversion"/>
  </si>
  <si>
    <t xml:space="preserve"> Gross primary income(at current prices) </t>
    <phoneticPr fontId="17" type="noConversion"/>
  </si>
  <si>
    <t xml:space="preserve"> (Composition to whole country)</t>
    <phoneticPr fontId="34" type="noConversion"/>
  </si>
  <si>
    <t>소득구조(4)</t>
    <phoneticPr fontId="17" type="noConversion"/>
  </si>
  <si>
    <t>피용자보수</t>
    <phoneticPr fontId="17" type="noConversion"/>
  </si>
  <si>
    <t xml:space="preserve"> Compensation of employees</t>
    <phoneticPr fontId="17" type="noConversion"/>
  </si>
  <si>
    <t>영업잉여 및 재산소득</t>
    <phoneticPr fontId="17" type="noConversion"/>
  </si>
  <si>
    <t xml:space="preserve"> Operating surplus and property income</t>
    <phoneticPr fontId="17" type="noConversion"/>
  </si>
  <si>
    <t xml:space="preserve">생산 및 수입세 </t>
    <phoneticPr fontId="17" type="noConversion"/>
  </si>
  <si>
    <t xml:space="preserve"> Net taxes on production and imports</t>
    <phoneticPr fontId="17" type="noConversion"/>
  </si>
  <si>
    <t>Gross disposable income of Households and NPISHs</t>
    <phoneticPr fontId="17" type="noConversion"/>
  </si>
  <si>
    <t>1인당
주요
지표</t>
    <phoneticPr fontId="17" type="noConversion"/>
  </si>
  <si>
    <t>지역내총생산</t>
    <phoneticPr fontId="17" type="noConversion"/>
  </si>
  <si>
    <t>금액(천원)</t>
    <phoneticPr fontId="17" type="noConversion"/>
  </si>
  <si>
    <t>상대수준</t>
    <phoneticPr fontId="17" type="noConversion"/>
  </si>
  <si>
    <t>Income Accounts by Institutional Sector</t>
  </si>
  <si>
    <t>단위 : 백만원</t>
    <phoneticPr fontId="17" type="noConversion"/>
  </si>
  <si>
    <t>거래 및 균형항목
Transactions and balancing items</t>
    <phoneticPr fontId="17" type="noConversion"/>
  </si>
  <si>
    <t>Classification</t>
    <phoneticPr fontId="20" type="noConversion"/>
  </si>
  <si>
    <t>비금융법인
Nonfinancial Corporations</t>
    <phoneticPr fontId="17" type="noConversion"/>
  </si>
  <si>
    <t>금융법인
Financial Corporations</t>
    <phoneticPr fontId="17" type="noConversion"/>
  </si>
  <si>
    <t>일반정부
General Government</t>
    <phoneticPr fontId="17" type="noConversion"/>
  </si>
  <si>
    <r>
      <t>가계 및 비영리단체</t>
    </r>
    <r>
      <rPr>
        <vertAlign val="superscript"/>
        <sz val="9"/>
        <rFont val="맑은 고딕"/>
        <family val="3"/>
        <charset val="129"/>
        <scheme val="minor"/>
      </rPr>
      <t xml:space="preserve">1)
</t>
    </r>
    <r>
      <rPr>
        <sz val="9"/>
        <rFont val="맑은 고딕"/>
        <family val="3"/>
        <charset val="129"/>
        <scheme val="minor"/>
      </rPr>
      <t>Households and NPISH</t>
    </r>
    <phoneticPr fontId="17" type="noConversion"/>
  </si>
  <si>
    <t>합계
Total</t>
    <phoneticPr fontId="17" type="noConversion"/>
  </si>
  <si>
    <t>사용
Disbursement</t>
    <phoneticPr fontId="17" type="noConversion"/>
  </si>
  <si>
    <t>원천
Source</t>
    <phoneticPr fontId="17" type="noConversion"/>
  </si>
  <si>
    <t>피용자보수</t>
  </si>
  <si>
    <t>Compensation of employees</t>
    <phoneticPr fontId="17" type="noConversion"/>
  </si>
  <si>
    <t>영업잉여</t>
  </si>
  <si>
    <t>Operating surplus</t>
    <phoneticPr fontId="17" type="noConversion"/>
  </si>
  <si>
    <t>순생산 및 수입세</t>
  </si>
  <si>
    <t>Taxes on net production and imports</t>
    <phoneticPr fontId="17" type="noConversion"/>
  </si>
  <si>
    <t>재산소득</t>
  </si>
  <si>
    <t>Property income</t>
    <phoneticPr fontId="17" type="noConversion"/>
  </si>
  <si>
    <t>　　　이자, 임료</t>
  </si>
  <si>
    <t>Interest, Rent</t>
    <phoneticPr fontId="17" type="noConversion"/>
  </si>
  <si>
    <t>　　　법인기업분배소득</t>
  </si>
  <si>
    <t>Distributed income of corporations</t>
  </si>
  <si>
    <t>　　　　　　배당금</t>
  </si>
  <si>
    <t>Dividends</t>
  </si>
  <si>
    <t>　　　　　　준법인기업소득인출</t>
  </si>
  <si>
    <t>Withdrawals from income of quasicorporations</t>
  </si>
  <si>
    <t>　　　국외직접투자에 대한 재투자수익</t>
  </si>
  <si>
    <t>Reinvested earnings on foreign direct investment</t>
  </si>
  <si>
    <t>　　　기타투자소득</t>
  </si>
  <si>
    <t>Other investment income</t>
  </si>
  <si>
    <t>순본원소득</t>
  </si>
  <si>
    <t>Balance of primary incomes, net</t>
    <phoneticPr fontId="17" type="noConversion"/>
  </si>
  <si>
    <t>총본원소득</t>
  </si>
  <si>
    <t>Balance of primary incomes, gross</t>
    <phoneticPr fontId="17" type="noConversion"/>
  </si>
  <si>
    <t>소득, 부 등에 대한 경상세</t>
  </si>
  <si>
    <t>Current taxes on income, wealth, etc</t>
    <phoneticPr fontId="17" type="noConversion"/>
  </si>
  <si>
    <t>사회부담금</t>
  </si>
  <si>
    <t>Social contributions</t>
    <phoneticPr fontId="17" type="noConversion"/>
  </si>
  <si>
    <t>　　　고용주의 실제사회부담금</t>
  </si>
  <si>
    <t>Employers' actual social contributions</t>
    <phoneticPr fontId="20" type="noConversion"/>
  </si>
  <si>
    <t>　　　고용주의 의제사회부담금</t>
  </si>
  <si>
    <t>Employers' imputedl social contributions</t>
  </si>
  <si>
    <t>　　　가계의 사회부담금</t>
  </si>
  <si>
    <t>Households' social contributions</t>
  </si>
  <si>
    <t>사회수혜금</t>
  </si>
  <si>
    <t>Social Benefits other than social transfers</t>
    <phoneticPr fontId="17" type="noConversion"/>
  </si>
  <si>
    <t>　　　사회보장수혜금</t>
  </si>
  <si>
    <t>Social security benefits in cash</t>
  </si>
  <si>
    <t>　　　기타사회보험수혜금</t>
  </si>
  <si>
    <t>Other social insurance benefits</t>
  </si>
  <si>
    <t>　　　사회부조수혜금</t>
  </si>
  <si>
    <t>Social assistance benefits in cash</t>
  </si>
  <si>
    <t>기타경상이전</t>
  </si>
  <si>
    <t>Othercurrent transfers</t>
  </si>
  <si>
    <t>　　　비생명보험의 순보험료</t>
  </si>
  <si>
    <t>Net non-life insurance premiums</t>
  </si>
  <si>
    <t>　　　비생명보험의 보험금</t>
  </si>
  <si>
    <t>Non-life insurance claims</t>
  </si>
  <si>
    <t>　　　기타경상이전</t>
  </si>
  <si>
    <t>Current transfers n.e.c.</t>
  </si>
  <si>
    <t>순처분가능소득</t>
  </si>
  <si>
    <t>Disposable income, net</t>
    <phoneticPr fontId="17" type="noConversion"/>
  </si>
  <si>
    <t>총처분가능소득</t>
  </si>
  <si>
    <t>Disposable income, gross</t>
    <phoneticPr fontId="17" type="noConversion"/>
  </si>
  <si>
    <r>
      <t>2018</t>
    </r>
    <r>
      <rPr>
        <vertAlign val="superscript"/>
        <sz val="9"/>
        <rFont val="맑은 고딕"/>
        <family val="3"/>
        <charset val="129"/>
        <scheme val="minor"/>
      </rPr>
      <t xml:space="preserve"> p)</t>
    </r>
    <phoneticPr fontId="17" type="noConversion"/>
  </si>
  <si>
    <r>
      <t>가계소득(명목)</t>
    </r>
    <r>
      <rPr>
        <vertAlign val="superscript"/>
        <sz val="9"/>
        <rFont val="맑은 고딕"/>
        <family val="3"/>
        <charset val="129"/>
        <scheme val="minor"/>
      </rPr>
      <t>(5)</t>
    </r>
    <r>
      <rPr>
        <sz val="9"/>
        <rFont val="맑은 고딕"/>
        <family val="3"/>
        <charset val="129"/>
        <scheme val="minor"/>
      </rPr>
      <t xml:space="preserve">
(명목증감률)
(실질증감률)</t>
    </r>
    <phoneticPr fontId="34" type="noConversion"/>
  </si>
  <si>
    <r>
      <t>가계소득</t>
    </r>
    <r>
      <rPr>
        <vertAlign val="superscript"/>
        <sz val="9"/>
        <rFont val="맑은 고딕"/>
        <family val="3"/>
        <charset val="129"/>
        <scheme val="minor"/>
      </rPr>
      <t>(5)</t>
    </r>
    <phoneticPr fontId="17" type="noConversion"/>
  </si>
  <si>
    <t xml:space="preserve"> 자료: 경기통계연보</t>
    <phoneticPr fontId="34" type="noConversion"/>
  </si>
  <si>
    <t>Source : Statistical Yearbook of Gyeonggi</t>
  </si>
  <si>
    <t>Source : Statistical Yearbook of Gyeonggi</t>
    <phoneticPr fontId="20" type="noConversion"/>
  </si>
  <si>
    <t>자료: 경기통계연보</t>
    <phoneticPr fontId="17" type="noConversion"/>
  </si>
  <si>
    <t xml:space="preserve">3. 경제활동별 도내 총생산(당해년 가격)                      </t>
    <phoneticPr fontId="34" type="noConversion"/>
  </si>
  <si>
    <t xml:space="preserve">Gross Regional Domestic Product by Economic Activity 
(at Current Price) </t>
    <phoneticPr fontId="20" type="noConversion"/>
  </si>
  <si>
    <t>단위 : 백만원</t>
    <phoneticPr fontId="34" type="noConversion"/>
  </si>
  <si>
    <t>Unit : million won</t>
    <phoneticPr fontId="34" type="noConversion"/>
  </si>
  <si>
    <t>연  별</t>
    <phoneticPr fontId="20" type="noConversion"/>
  </si>
  <si>
    <t>총생산액
GRDP</t>
    <phoneticPr fontId="17" type="noConversion"/>
  </si>
  <si>
    <t xml:space="preserve">총부가가치
Gross value added   </t>
    <phoneticPr fontId="17" type="noConversion"/>
  </si>
  <si>
    <t>농림어업</t>
    <phoneticPr fontId="34" type="noConversion"/>
  </si>
  <si>
    <t>광  업</t>
    <phoneticPr fontId="34" type="noConversion"/>
  </si>
  <si>
    <t>제 조 업</t>
    <phoneticPr fontId="34" type="noConversion"/>
  </si>
  <si>
    <t>건 설 업</t>
    <phoneticPr fontId="34" type="noConversion"/>
  </si>
  <si>
    <t>도매 및 소매업</t>
    <phoneticPr fontId="17" type="noConversion"/>
  </si>
  <si>
    <t xml:space="preserve"> Agriculture, forestry and fishing</t>
  </si>
  <si>
    <t>Mining and quarrying</t>
    <phoneticPr fontId="20" type="noConversion"/>
  </si>
  <si>
    <t>Manufacturing</t>
    <phoneticPr fontId="20" type="noConversion"/>
  </si>
  <si>
    <t>Construction</t>
    <phoneticPr fontId="20" type="noConversion"/>
  </si>
  <si>
    <t>Wholesale and retail trade</t>
    <phoneticPr fontId="20" type="noConversion"/>
  </si>
  <si>
    <r>
      <t>2018</t>
    </r>
    <r>
      <rPr>
        <vertAlign val="superscript"/>
        <sz val="9"/>
        <rFont val="맑은 고딕"/>
        <family val="3"/>
        <charset val="129"/>
        <scheme val="minor"/>
      </rPr>
      <t>P)</t>
    </r>
    <phoneticPr fontId="20" type="noConversion"/>
  </si>
  <si>
    <t>총 부가가치(당해년 가격) Gross value added (at current prices)</t>
    <phoneticPr fontId="17" type="noConversion"/>
  </si>
  <si>
    <t>순생산물세
Taxes less subsidies on Products</t>
    <phoneticPr fontId="17" type="noConversion"/>
  </si>
  <si>
    <t>숙박 및 
음식점업</t>
    <phoneticPr fontId="17" type="noConversion"/>
  </si>
  <si>
    <t>금융 및 
보험업</t>
    <phoneticPr fontId="17" type="noConversion"/>
  </si>
  <si>
    <t>사 업
서비스업</t>
    <phoneticPr fontId="17" type="noConversion"/>
  </si>
  <si>
    <t>공공행정,
국방 및
사회보장행정</t>
    <phoneticPr fontId="17" type="noConversion"/>
  </si>
  <si>
    <t>교 육
서비스업</t>
    <phoneticPr fontId="17" type="noConversion"/>
  </si>
  <si>
    <t>보건업 및 사회
복지서비스업</t>
    <phoneticPr fontId="17" type="noConversion"/>
  </si>
  <si>
    <t>문화 및 
기타서비스업</t>
    <phoneticPr fontId="17" type="noConversion"/>
  </si>
  <si>
    <t>Accommodation and food service activities</t>
  </si>
  <si>
    <t>Information and communications</t>
    <phoneticPr fontId="20" type="noConversion"/>
  </si>
  <si>
    <t>Financial and insurance activities</t>
  </si>
  <si>
    <t>Business services</t>
  </si>
  <si>
    <t>Public administration, defence and social security</t>
  </si>
  <si>
    <t>Education</t>
    <phoneticPr fontId="20" type="noConversion"/>
  </si>
  <si>
    <t>Human health and social work activities</t>
  </si>
  <si>
    <t>Culture and other service activities</t>
  </si>
  <si>
    <t xml:space="preserve">   4. 경제활동별 도내 총생산(2015년 기준년 연쇄가격)        </t>
    <phoneticPr fontId="34" type="noConversion"/>
  </si>
  <si>
    <t>Gross Regional Domestic Product by Economic Activity
(At chained prices(reference=2015))</t>
    <phoneticPr fontId="20" type="noConversion"/>
  </si>
  <si>
    <t>총생산액
GRDP</t>
    <phoneticPr fontId="17" type="noConversion"/>
  </si>
  <si>
    <t>건 설 업</t>
    <phoneticPr fontId="34" type="noConversion"/>
  </si>
  <si>
    <t>도매 및 소매업</t>
    <phoneticPr fontId="17" type="noConversion"/>
  </si>
  <si>
    <t>총 부가가치(기준년 가격) Gross value added (at chained prices)</t>
    <phoneticPr fontId="17" type="noConversion"/>
  </si>
  <si>
    <t>보건업 및 사회
복지서비스업</t>
    <phoneticPr fontId="17" type="noConversion"/>
  </si>
  <si>
    <t>문화 및 
기타서비스업</t>
    <phoneticPr fontId="17" type="noConversion"/>
  </si>
  <si>
    <t>5. 도내 총생산에 대한 지출(당해년가격)</t>
    <phoneticPr fontId="17" type="noConversion"/>
  </si>
  <si>
    <t>Expenditure on GRDP (at Current Price)</t>
  </si>
  <si>
    <t>단위 : 10억원</t>
    <phoneticPr fontId="34" type="noConversion"/>
  </si>
  <si>
    <t>Unit : billion won</t>
    <phoneticPr fontId="34" type="noConversion"/>
  </si>
  <si>
    <t>구          분</t>
    <phoneticPr fontId="20" type="noConversion"/>
  </si>
  <si>
    <r>
      <t>2018</t>
    </r>
    <r>
      <rPr>
        <vertAlign val="superscript"/>
        <sz val="9"/>
        <rFont val="맑은 고딕"/>
        <family val="3"/>
        <charset val="129"/>
        <scheme val="minor"/>
      </rPr>
      <t>P)</t>
    </r>
    <phoneticPr fontId="17" type="noConversion"/>
  </si>
  <si>
    <t xml:space="preserve"> 최종소비지출</t>
  </si>
  <si>
    <t xml:space="preserve"> Final consumption expenditure</t>
    <phoneticPr fontId="34" type="noConversion"/>
  </si>
  <si>
    <t xml:space="preserve"> 민간최종소비지출</t>
    <phoneticPr fontId="17" type="noConversion"/>
  </si>
  <si>
    <t xml:space="preserve"> Private </t>
    <phoneticPr fontId="34" type="noConversion"/>
  </si>
  <si>
    <t xml:space="preserve"> 가계</t>
    <phoneticPr fontId="17" type="noConversion"/>
  </si>
  <si>
    <t xml:space="preserve"> Households</t>
    <phoneticPr fontId="34" type="noConversion"/>
  </si>
  <si>
    <t>가계에 봉사하는 민간비영리단체</t>
    <phoneticPr fontId="17" type="noConversion"/>
  </si>
  <si>
    <t xml:space="preserve"> NPISHs</t>
    <phoneticPr fontId="34" type="noConversion"/>
  </si>
  <si>
    <t xml:space="preserve"> 정부최종소비지출</t>
    <phoneticPr fontId="17" type="noConversion"/>
  </si>
  <si>
    <t xml:space="preserve"> Government</t>
    <phoneticPr fontId="34" type="noConversion"/>
  </si>
  <si>
    <t xml:space="preserve"> 총자본형성</t>
    <phoneticPr fontId="17" type="noConversion"/>
  </si>
  <si>
    <t xml:space="preserve"> Gross capital formation</t>
    <phoneticPr fontId="34" type="noConversion"/>
  </si>
  <si>
    <t xml:space="preserve"> 총고정자본형성</t>
    <phoneticPr fontId="17" type="noConversion"/>
  </si>
  <si>
    <t xml:space="preserve"> Gross fixed capital formation</t>
    <phoneticPr fontId="34" type="noConversion"/>
  </si>
  <si>
    <t xml:space="preserve"> 건설투자</t>
    <phoneticPr fontId="17" type="noConversion"/>
  </si>
  <si>
    <t xml:space="preserve"> Construction investment</t>
    <phoneticPr fontId="34" type="noConversion"/>
  </si>
  <si>
    <t xml:space="preserve"> 설비투자</t>
    <phoneticPr fontId="17" type="noConversion"/>
  </si>
  <si>
    <t xml:space="preserve"> Facilities investment</t>
    <phoneticPr fontId="34" type="noConversion"/>
  </si>
  <si>
    <t>지식재산생산물투자</t>
    <phoneticPr fontId="17" type="noConversion"/>
  </si>
  <si>
    <t xml:space="preserve"> Intellectual property products</t>
    <phoneticPr fontId="34" type="noConversion"/>
  </si>
  <si>
    <t xml:space="preserve"> 재고증감 및 귀중품 순취득</t>
    <phoneticPr fontId="17" type="noConversion"/>
  </si>
  <si>
    <t xml:space="preserve"> Changes in inventories and acquisitions less disposals of valuables</t>
    <phoneticPr fontId="34" type="noConversion"/>
  </si>
  <si>
    <t xml:space="preserve"> 재화와 서비스 순이출</t>
  </si>
  <si>
    <t xml:space="preserve"> Net shipping-out of goods and services</t>
    <phoneticPr fontId="34" type="noConversion"/>
  </si>
  <si>
    <t xml:space="preserve"> 통계상불일치</t>
    <phoneticPr fontId="17" type="noConversion"/>
  </si>
  <si>
    <t xml:space="preserve"> Statistical discrepancy</t>
    <phoneticPr fontId="34" type="noConversion"/>
  </si>
  <si>
    <t xml:space="preserve"> 지역내총생산에대한지출</t>
    <phoneticPr fontId="17" type="noConversion"/>
  </si>
  <si>
    <t xml:space="preserve"> Expenditure on GRDP</t>
    <phoneticPr fontId="34" type="noConversion"/>
  </si>
  <si>
    <t xml:space="preserve"> 1인당 민간최종소비지출액(천원)</t>
    <phoneticPr fontId="17" type="noConversion"/>
  </si>
  <si>
    <t xml:space="preserve"> Private consumption per capita (thousand won)</t>
    <phoneticPr fontId="17" type="noConversion"/>
  </si>
  <si>
    <t>6. 도내 총생산에 대한 지출(2015년 기준년 연쇄가격)</t>
    <phoneticPr fontId="17" type="noConversion"/>
  </si>
  <si>
    <t>Expenditure on GRDP(At chained price)</t>
    <phoneticPr fontId="20" type="noConversion"/>
  </si>
  <si>
    <t>단위 : 10억원</t>
    <phoneticPr fontId="34" type="noConversion"/>
  </si>
  <si>
    <t xml:space="preserve"> 민간최종소비지출</t>
    <phoneticPr fontId="17" type="noConversion"/>
  </si>
  <si>
    <t xml:space="preserve"> NPISHs</t>
    <phoneticPr fontId="34" type="noConversion"/>
  </si>
  <si>
    <t xml:space="preserve"> Statistical discrepancy</t>
    <phoneticPr fontId="34" type="noConversion"/>
  </si>
  <si>
    <t xml:space="preserve"> Expenditure on GRDP</t>
    <phoneticPr fontId="34" type="noConversion"/>
  </si>
  <si>
    <t xml:space="preserve"> 주 : 기준년=2015</t>
  </si>
  <si>
    <t xml:space="preserve">1. 지역소득 </t>
    <phoneticPr fontId="34" type="noConversion"/>
  </si>
  <si>
    <t>2. 제도부문별 지역소득</t>
    <phoneticPr fontId="34" type="noConversion"/>
  </si>
  <si>
    <t xml:space="preserve"> 자료: 경기통계연보</t>
    <phoneticPr fontId="34" type="noConversion"/>
  </si>
  <si>
    <t>Source : Statistical Yearbook of Gyeonggi</t>
    <phoneticPr fontId="34" type="noConversion"/>
  </si>
  <si>
    <t>Source : Statistical Yearbook of Gyeonggi</t>
    <phoneticPr fontId="34" type="noConversion"/>
  </si>
  <si>
    <t xml:space="preserve"> 자료: 경기통계연보</t>
    <phoneticPr fontId="34" type="noConversion"/>
  </si>
  <si>
    <t xml:space="preserve"> 자료: 경기통계연보</t>
    <phoneticPr fontId="34" type="noConversion"/>
  </si>
  <si>
    <t>2019 p)</t>
  </si>
  <si>
    <t>-</t>
  </si>
  <si>
    <r>
      <t>2021</t>
    </r>
    <r>
      <rPr>
        <b/>
        <vertAlign val="superscript"/>
        <sz val="9"/>
        <rFont val="맑은 고딕"/>
        <family val="3"/>
        <charset val="129"/>
        <scheme val="minor"/>
      </rPr>
      <t xml:space="preserve"> p)</t>
    </r>
    <phoneticPr fontId="17" type="noConversion"/>
  </si>
  <si>
    <t>주 : 1) G.도매 및 소매업 +…+ S. 기타서비스업(하수폐기물처리, 원료재생 및 환경복원업 포함)
         (G. Wholesale and retail trade +…+ S. Other services (incl. sewage and wastewater treatment, material recovery, waste management))
      2) 총부가가치(기초가격,명목)=100    (Gross value added(at basic prices, current prices))
      3) 지역내총생산에 대한 지출(명목)=100    (Expenditure to GRDP(at current prices)=100)
      4) 지역총소득(명목)=100    (Gross regional income(at current prices)=100)
      5) 가계(민간비법인기업 포함) 및 가계에 봉사하는 비영리단체 총처분가능소득    (Gross disposable income of households(including private non-corporate enterprises) and NPISHs)</t>
    <phoneticPr fontId="17" type="noConversion"/>
  </si>
  <si>
    <t>주 : 1) 가계(민간 비법인기업 포함) 및 가계에 봉사하는 비영리단체</t>
  </si>
  <si>
    <t>Other current transfers</t>
    <phoneticPr fontId="20" type="noConversion"/>
  </si>
  <si>
    <t>거래 및 균형항목</t>
    <phoneticPr fontId="17" type="noConversion"/>
  </si>
  <si>
    <t>주 : 1) 가계(민간 비법인기업 포함) 및 가계에 봉사하는 비영리단체</t>
    <phoneticPr fontId="17" type="noConversion"/>
  </si>
  <si>
    <t>자료 : 「지역소득」 통계청 소득통계과</t>
    <phoneticPr fontId="20" type="noConversion"/>
  </si>
  <si>
    <t>2. 제도부문별 지역소득 (계속)</t>
    <phoneticPr fontId="20" type="noConversion"/>
  </si>
  <si>
    <t>Income Accounts by Institutional Sector (Continued)</t>
    <phoneticPr fontId="20" type="noConversion"/>
  </si>
  <si>
    <t>Unit : million won</t>
    <phoneticPr fontId="20" type="noConversion"/>
  </si>
  <si>
    <t>Source : Statistics Korea, Gyeonggi-do(Population Policy Division)</t>
    <phoneticPr fontId="20" type="noConversion"/>
  </si>
  <si>
    <t>주 : 1) 2021년 항목 변경(전기, 가스, 증기 및 수도사업 → 전기, 가스, 증기, 및 공기조절공급업 / 운수업 → 운수 및 창고업 / 정보 및 통신업 → 정보통신업 / 부동산업 및 임대업 → 부동산업)</t>
    <phoneticPr fontId="34" type="noConversion"/>
  </si>
  <si>
    <t xml:space="preserve"> 자료 : 「지역소득」 통계청 소득통계과, 「경기도 지역내총생산」 경기도 인구정책담당관</t>
    <phoneticPr fontId="34" type="noConversion"/>
  </si>
  <si>
    <t>전기, 가스, 증기 
및 공기조절공급업</t>
    <phoneticPr fontId="34" type="noConversion"/>
  </si>
  <si>
    <t>Electricity, gas, steam and air conditioning supply</t>
    <phoneticPr fontId="20" type="noConversion"/>
  </si>
  <si>
    <t>Transportation and storage</t>
    <phoneticPr fontId="20" type="noConversion"/>
  </si>
  <si>
    <t>운수 및 창고업</t>
    <phoneticPr fontId="17" type="noConversion"/>
  </si>
  <si>
    <t>정보통신업</t>
    <phoneticPr fontId="17" type="noConversion"/>
  </si>
  <si>
    <t>부동산업</t>
    <phoneticPr fontId="17" type="noConversion"/>
  </si>
  <si>
    <t>Real estate activities</t>
    <phoneticPr fontId="20" type="noConversion"/>
  </si>
  <si>
    <t>주 : 2021년 항목 변경(전기, 가스, 증기 및 수도사업 → 전기, 가스, 증기, 및 공기조절공급업 / 운수업 → 운수 및 창고업 / 정보 및 통신업 → 정보통신업 / 부동산업 및 임대업 → 부동산업)</t>
    <phoneticPr fontId="20" type="noConversion"/>
  </si>
  <si>
    <t>자료 : 「지역소득」 통계청 소득통계과, 「경기도 지역내총생산」 경기도 인구정책담당관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</si>
</sst>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0.0"/>
    <numFmt numFmtId="179" formatCode="#,##0.0"/>
    <numFmt numFmtId="180" formatCode="#,##0_ "/>
    <numFmt numFmtId="181" formatCode="#,##0.000"/>
    <numFmt numFmtId="182" formatCode="#,##0.0_ "/>
    <numFmt numFmtId="183" formatCode="0.0_ "/>
    <numFmt numFmtId="184" formatCode="_-* #,##0.0_-;\-* #,##0.0_-;_-* &quot;-&quot;?_-;_-@_-"/>
    <numFmt numFmtId="185" formatCode="#,##0_);[Red]\(#,##0\)"/>
  </numFmts>
  <fonts count="52">
    <font>
      <sz val="12"/>
      <name val="바탕체"/>
      <family val="1"/>
      <charset val="129"/>
    </font>
    <font>
      <sz val="12"/>
      <name val="바탕체"/>
      <family val="1"/>
      <charset val="129"/>
    </font>
    <font>
      <sz val="9"/>
      <name val="굴림체"/>
      <family val="3"/>
      <charset val="129"/>
    </font>
    <font>
      <sz val="10"/>
      <name val="돋움체"/>
      <family val="3"/>
      <charset val="129"/>
    </font>
    <font>
      <b/>
      <sz val="16"/>
      <name val="바탕체"/>
      <family val="1"/>
      <charset val="129"/>
    </font>
    <font>
      <b/>
      <sz val="14"/>
      <name val="바탕체"/>
      <family val="1"/>
      <charset val="129"/>
    </font>
    <font>
      <b/>
      <sz val="9"/>
      <name val="바탕체"/>
      <family val="1"/>
      <charset val="129"/>
    </font>
    <font>
      <sz val="9"/>
      <name val="바탕체"/>
      <family val="1"/>
      <charset val="129"/>
    </font>
    <font>
      <sz val="8"/>
      <name val="바탕"/>
      <family val="1"/>
      <charset val="129"/>
    </font>
    <font>
      <sz val="8.5"/>
      <name val="Times New Roman"/>
      <family val="1"/>
    </font>
    <font>
      <sz val="8.5"/>
      <name val="바탕체"/>
      <family val="1"/>
      <charset val="129"/>
    </font>
    <font>
      <sz val="9"/>
      <name val="Times New Roman"/>
      <family val="1"/>
    </font>
    <font>
      <sz val="9"/>
      <name val="바탕"/>
      <family val="1"/>
      <charset val="129"/>
    </font>
    <font>
      <b/>
      <sz val="9"/>
      <name val="굴림체"/>
      <family val="3"/>
      <charset val="129"/>
    </font>
    <font>
      <b/>
      <sz val="8"/>
      <name val="Arial Narrow"/>
      <family val="2"/>
    </font>
    <font>
      <sz val="8"/>
      <name val="Arial Narrow"/>
      <family val="2"/>
    </font>
    <font>
      <sz val="8"/>
      <name val="굴림체"/>
      <family val="3"/>
      <charset val="129"/>
    </font>
    <font>
      <sz val="8"/>
      <name val="돋움"/>
      <family val="3"/>
      <charset val="129"/>
    </font>
    <font>
      <b/>
      <sz val="9"/>
      <name val="Times New Roman"/>
      <family val="1"/>
    </font>
    <font>
      <sz val="9"/>
      <color indexed="81"/>
      <name val="굴림"/>
      <family val="3"/>
      <charset val="129"/>
    </font>
    <font>
      <sz val="8"/>
      <name val="바탕체"/>
      <family val="1"/>
      <charset val="129"/>
    </font>
    <font>
      <sz val="9"/>
      <name val="굴림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9"/>
      <color indexed="81"/>
      <name val="굴림"/>
      <family val="3"/>
      <charset val="129"/>
    </font>
    <font>
      <b/>
      <sz val="18"/>
      <name val="궁서"/>
      <family val="1"/>
      <charset val="129"/>
    </font>
    <font>
      <b/>
      <sz val="14"/>
      <name val="굴림"/>
      <family val="3"/>
      <charset val="129"/>
    </font>
    <font>
      <b/>
      <sz val="9"/>
      <name val="굴림"/>
      <family val="3"/>
      <charset val="129"/>
    </font>
    <font>
      <b/>
      <sz val="9"/>
      <name val="바탕"/>
      <family val="1"/>
      <charset val="129"/>
    </font>
    <font>
      <b/>
      <vertAlign val="superscript"/>
      <sz val="9"/>
      <name val="굴림체"/>
      <family val="3"/>
      <charset val="129"/>
    </font>
    <font>
      <sz val="10"/>
      <name val="굴림"/>
      <family val="3"/>
      <charset val="129"/>
    </font>
    <font>
      <sz val="8"/>
      <name val="굴림"/>
      <family val="3"/>
      <charset val="129"/>
    </font>
    <font>
      <b/>
      <sz val="14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HY중고딕"/>
      <family val="1"/>
      <charset val="129"/>
    </font>
    <font>
      <sz val="9"/>
      <name val="맑은 고딕"/>
      <family val="3"/>
      <charset val="129"/>
      <scheme val="minor"/>
    </font>
    <font>
      <vertAlign val="superscript"/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3"/>
      <charset val="129"/>
      <scheme val="minor"/>
    </font>
    <font>
      <sz val="10"/>
      <name val="HY중고딕"/>
      <family val="1"/>
      <charset val="129"/>
    </font>
    <font>
      <sz val="9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10"/>
      <name val="돋움"/>
      <family val="3"/>
      <charset val="129"/>
    </font>
    <font>
      <sz val="9"/>
      <name val="돋움"/>
      <family val="3"/>
      <charset val="129"/>
    </font>
    <font>
      <sz val="9"/>
      <color indexed="8"/>
      <name val="맑은 고딕"/>
      <family val="2"/>
      <scheme val="minor"/>
    </font>
    <font>
      <b/>
      <sz val="9"/>
      <color indexed="8"/>
      <name val="맑은 고딕"/>
      <family val="3"/>
      <charset val="129"/>
      <scheme val="minor"/>
    </font>
    <font>
      <b/>
      <sz val="8"/>
      <name val="굴림"/>
      <family val="3"/>
      <charset val="129"/>
    </font>
    <font>
      <b/>
      <vertAlign val="superscript"/>
      <sz val="9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76" fontId="1" fillId="0" borderId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" fontId="3" fillId="0" borderId="0" applyNumberFormat="0" applyProtection="0"/>
    <xf numFmtId="177" fontId="1" fillId="0" borderId="0" applyFont="0" applyFill="0" applyBorder="0" applyAlignment="0" applyProtection="0"/>
    <xf numFmtId="0" fontId="2" fillId="0" borderId="0"/>
    <xf numFmtId="0" fontId="38" fillId="0" borderId="0"/>
  </cellStyleXfs>
  <cellXfs count="344">
    <xf numFmtId="0" fontId="0" fillId="0" borderId="0" xfId="0"/>
    <xf numFmtId="0" fontId="5" fillId="0" borderId="0" xfId="6" applyFont="1" applyBorder="1"/>
    <xf numFmtId="3" fontId="2" fillId="0" borderId="0" xfId="6" applyNumberFormat="1"/>
    <xf numFmtId="3" fontId="2" fillId="0" borderId="0" xfId="6" applyNumberFormat="1" applyFill="1" applyBorder="1" applyAlignment="1">
      <alignment horizontal="left"/>
    </xf>
    <xf numFmtId="0" fontId="2" fillId="0" borderId="0" xfId="6" applyBorder="1"/>
    <xf numFmtId="176" fontId="2" fillId="0" borderId="0" xfId="6" applyNumberFormat="1"/>
    <xf numFmtId="0" fontId="2" fillId="0" borderId="0" xfId="6"/>
    <xf numFmtId="0" fontId="2" fillId="0" borderId="0" xfId="6" applyFont="1" applyBorder="1" applyAlignment="1"/>
    <xf numFmtId="3" fontId="2" fillId="0" borderId="0" xfId="6" applyNumberFormat="1" applyFont="1" applyFill="1" applyBorder="1" applyAlignment="1">
      <alignment horizontal="left"/>
    </xf>
    <xf numFmtId="176" fontId="11" fillId="0" borderId="0" xfId="2" applyFont="1" applyBorder="1" applyAlignment="1">
      <alignment horizontal="center" vertical="center"/>
    </xf>
    <xf numFmtId="3" fontId="2" fillId="0" borderId="0" xfId="6" applyNumberFormat="1" applyFont="1" applyAlignment="1"/>
    <xf numFmtId="3" fontId="2" fillId="0" borderId="0" xfId="6" applyNumberFormat="1" applyFont="1" applyAlignment="1">
      <alignment horizontal="left"/>
    </xf>
    <xf numFmtId="176" fontId="2" fillId="0" borderId="0" xfId="6" applyNumberFormat="1" applyFont="1" applyAlignment="1"/>
    <xf numFmtId="0" fontId="15" fillId="0" borderId="0" xfId="6" applyFont="1" applyBorder="1" applyAlignment="1">
      <alignment horizontal="right"/>
    </xf>
    <xf numFmtId="0" fontId="10" fillId="0" borderId="0" xfId="6" applyFont="1" applyAlignment="1">
      <alignment horizontal="left"/>
    </xf>
    <xf numFmtId="0" fontId="10" fillId="0" borderId="0" xfId="6" applyFont="1" applyAlignment="1"/>
    <xf numFmtId="179" fontId="2" fillId="0" borderId="0" xfId="2" quotePrefix="1" applyNumberFormat="1" applyFont="1" applyFill="1" applyBorder="1" applyAlignment="1">
      <alignment horizontal="right"/>
    </xf>
    <xf numFmtId="176" fontId="6" fillId="0" borderId="2" xfId="2" applyFont="1" applyBorder="1" applyAlignment="1">
      <alignment horizontal="right"/>
    </xf>
    <xf numFmtId="176" fontId="14" fillId="0" borderId="3" xfId="2" applyNumberFormat="1" applyFont="1" applyBorder="1" applyAlignment="1">
      <alignment horizontal="right" shrinkToFit="1"/>
    </xf>
    <xf numFmtId="176" fontId="13" fillId="0" borderId="0" xfId="2" applyFont="1" applyBorder="1" applyAlignment="1">
      <alignment horizontal="right"/>
    </xf>
    <xf numFmtId="177" fontId="7" fillId="0" borderId="5" xfId="5" applyFont="1" applyBorder="1" applyAlignment="1">
      <alignment horizontal="right"/>
    </xf>
    <xf numFmtId="3" fontId="11" fillId="0" borderId="5" xfId="2" applyNumberFormat="1" applyFont="1" applyBorder="1" applyAlignment="1">
      <alignment horizontal="center"/>
    </xf>
    <xf numFmtId="3" fontId="11" fillId="0" borderId="6" xfId="2" applyNumberFormat="1" applyFont="1" applyBorder="1" applyAlignment="1">
      <alignment horizontal="center"/>
    </xf>
    <xf numFmtId="176" fontId="15" fillId="0" borderId="6" xfId="2" applyNumberFormat="1" applyFont="1" applyBorder="1" applyAlignment="1">
      <alignment horizontal="right" shrinkToFit="1"/>
    </xf>
    <xf numFmtId="176" fontId="2" fillId="0" borderId="0" xfId="2" applyFont="1" applyBorder="1" applyAlignment="1">
      <alignment horizontal="right"/>
    </xf>
    <xf numFmtId="3" fontId="11" fillId="0" borderId="2" xfId="2" applyNumberFormat="1" applyFont="1" applyBorder="1" applyAlignment="1">
      <alignment horizontal="center"/>
    </xf>
    <xf numFmtId="3" fontId="11" fillId="0" borderId="3" xfId="2" applyNumberFormat="1" applyFont="1" applyBorder="1" applyAlignment="1">
      <alignment horizontal="center"/>
    </xf>
    <xf numFmtId="176" fontId="7" fillId="0" borderId="2" xfId="2" applyFont="1" applyBorder="1" applyAlignment="1">
      <alignment horizontal="right"/>
    </xf>
    <xf numFmtId="3" fontId="11" fillId="0" borderId="2" xfId="2" quotePrefix="1" applyNumberFormat="1" applyFont="1" applyBorder="1" applyAlignment="1">
      <alignment horizontal="center"/>
    </xf>
    <xf numFmtId="178" fontId="2" fillId="0" borderId="0" xfId="2" applyNumberFormat="1" applyFont="1" applyAlignment="1">
      <alignment horizontal="right"/>
    </xf>
    <xf numFmtId="178" fontId="2" fillId="0" borderId="3" xfId="2" quotePrefix="1" applyNumberFormat="1" applyFont="1" applyBorder="1" applyAlignment="1">
      <alignment horizontal="center"/>
    </xf>
    <xf numFmtId="0" fontId="15" fillId="0" borderId="3" xfId="6" applyFont="1" applyBorder="1" applyAlignment="1">
      <alignment horizontal="right" shrinkToFit="1"/>
    </xf>
    <xf numFmtId="0" fontId="7" fillId="0" borderId="2" xfId="6" applyFont="1" applyBorder="1" applyAlignment="1">
      <alignment horizontal="right"/>
    </xf>
    <xf numFmtId="178" fontId="2" fillId="0" borderId="0" xfId="2" quotePrefix="1" applyNumberFormat="1" applyFont="1" applyAlignment="1">
      <alignment horizontal="right"/>
    </xf>
    <xf numFmtId="0" fontId="2" fillId="0" borderId="0" xfId="6" applyFont="1" applyBorder="1" applyAlignment="1">
      <alignment horizontal="right"/>
    </xf>
    <xf numFmtId="0" fontId="7" fillId="0" borderId="5" xfId="2" applyNumberFormat="1" applyFont="1" applyBorder="1" applyAlignment="1">
      <alignment horizontal="right"/>
    </xf>
    <xf numFmtId="3" fontId="11" fillId="0" borderId="5" xfId="2" quotePrefix="1" applyNumberFormat="1" applyFont="1" applyBorder="1" applyAlignment="1">
      <alignment horizontal="center"/>
    </xf>
    <xf numFmtId="178" fontId="2" fillId="0" borderId="6" xfId="2" quotePrefix="1" applyNumberFormat="1" applyFont="1" applyBorder="1" applyAlignment="1">
      <alignment horizontal="center"/>
    </xf>
    <xf numFmtId="0" fontId="15" fillId="0" borderId="6" xfId="2" applyNumberFormat="1" applyFont="1" applyBorder="1" applyAlignment="1">
      <alignment horizontal="right" shrinkToFit="1"/>
    </xf>
    <xf numFmtId="179" fontId="13" fillId="0" borderId="0" xfId="2" quotePrefix="1" applyNumberFormat="1" applyFont="1" applyBorder="1" applyAlignment="1">
      <alignment horizontal="right"/>
    </xf>
    <xf numFmtId="0" fontId="13" fillId="0" borderId="0" xfId="6" applyFont="1" applyBorder="1" applyAlignment="1">
      <alignment horizontal="right"/>
    </xf>
    <xf numFmtId="0" fontId="6" fillId="0" borderId="2" xfId="2" applyNumberFormat="1" applyFont="1" applyBorder="1" applyAlignment="1">
      <alignment horizontal="right"/>
    </xf>
    <xf numFmtId="3" fontId="12" fillId="0" borderId="16" xfId="2" applyNumberFormat="1" applyFont="1" applyBorder="1" applyAlignment="1">
      <alignment horizontal="center"/>
    </xf>
    <xf numFmtId="178" fontId="15" fillId="0" borderId="16" xfId="2" applyNumberFormat="1" applyFont="1" applyBorder="1" applyAlignment="1">
      <alignment horizontal="center" wrapText="1"/>
    </xf>
    <xf numFmtId="49" fontId="6" fillId="0" borderId="7" xfId="2" applyNumberFormat="1" applyFont="1" applyBorder="1" applyAlignment="1">
      <alignment horizontal="right"/>
    </xf>
    <xf numFmtId="176" fontId="15" fillId="0" borderId="3" xfId="2" applyNumberFormat="1" applyFont="1" applyBorder="1" applyAlignment="1">
      <alignment horizontal="right" shrinkToFit="1"/>
    </xf>
    <xf numFmtId="176" fontId="7" fillId="0" borderId="5" xfId="2" applyFont="1" applyBorder="1" applyAlignment="1">
      <alignment horizontal="right"/>
    </xf>
    <xf numFmtId="3" fontId="11" fillId="0" borderId="16" xfId="2" applyNumberFormat="1" applyFont="1" applyBorder="1" applyAlignment="1">
      <alignment horizontal="center"/>
    </xf>
    <xf numFmtId="3" fontId="16" fillId="0" borderId="0" xfId="6" applyNumberFormat="1" applyFont="1" applyAlignment="1"/>
    <xf numFmtId="176" fontId="16" fillId="0" borderId="0" xfId="6" applyNumberFormat="1" applyFont="1" applyAlignment="1"/>
    <xf numFmtId="178" fontId="13" fillId="0" borderId="0" xfId="2" applyNumberFormat="1" applyFont="1" applyFill="1" applyAlignment="1">
      <alignment horizontal="right"/>
    </xf>
    <xf numFmtId="3" fontId="2" fillId="0" borderId="0" xfId="2" quotePrefix="1" applyNumberFormat="1" applyFont="1" applyFill="1" applyBorder="1" applyAlignment="1">
      <alignment horizontal="right"/>
    </xf>
    <xf numFmtId="178" fontId="2" fillId="0" borderId="0" xfId="2" applyNumberFormat="1" applyFont="1" applyFill="1" applyAlignment="1">
      <alignment horizontal="right"/>
    </xf>
    <xf numFmtId="178" fontId="2" fillId="0" borderId="0" xfId="2" quotePrefix="1" applyNumberFormat="1" applyFont="1" applyFill="1" applyAlignment="1">
      <alignment horizontal="right"/>
    </xf>
    <xf numFmtId="179" fontId="13" fillId="0" borderId="0" xfId="2" quotePrefix="1" applyNumberFormat="1" applyFont="1" applyFill="1" applyBorder="1" applyAlignment="1">
      <alignment horizontal="right"/>
    </xf>
    <xf numFmtId="178" fontId="2" fillId="0" borderId="0" xfId="6" applyNumberFormat="1" applyFont="1" applyFill="1" applyBorder="1" applyAlignment="1">
      <alignment horizontal="right"/>
    </xf>
    <xf numFmtId="0" fontId="4" fillId="0" borderId="0" xfId="6" applyFont="1" applyBorder="1" applyAlignment="1">
      <alignment vertical="top"/>
    </xf>
    <xf numFmtId="0" fontId="11" fillId="0" borderId="1" xfId="6" applyFont="1" applyBorder="1" applyAlignment="1">
      <alignment vertical="center"/>
    </xf>
    <xf numFmtId="3" fontId="9" fillId="0" borderId="1" xfId="6" applyNumberFormat="1" applyFont="1" applyBorder="1" applyAlignment="1">
      <alignment vertical="center"/>
    </xf>
    <xf numFmtId="0" fontId="9" fillId="0" borderId="0" xfId="6" applyFont="1" applyBorder="1" applyAlignment="1">
      <alignment vertical="center"/>
    </xf>
    <xf numFmtId="176" fontId="6" fillId="0" borderId="5" xfId="2" applyFont="1" applyBorder="1" applyAlignment="1">
      <alignment horizontal="right"/>
    </xf>
    <xf numFmtId="181" fontId="27" fillId="0" borderId="1" xfId="6" applyNumberFormat="1" applyFont="1" applyBorder="1" applyAlignment="1">
      <alignment vertical="top"/>
    </xf>
    <xf numFmtId="176" fontId="6" fillId="0" borderId="2" xfId="2" applyFont="1" applyBorder="1" applyAlignment="1">
      <alignment horizontal="center"/>
    </xf>
    <xf numFmtId="176" fontId="14" fillId="0" borderId="3" xfId="2" applyNumberFormat="1" applyFont="1" applyBorder="1" applyAlignment="1">
      <alignment horizontal="right" wrapText="1" shrinkToFit="1"/>
    </xf>
    <xf numFmtId="0" fontId="14" fillId="0" borderId="3" xfId="2" applyNumberFormat="1" applyFont="1" applyBorder="1" applyAlignment="1">
      <alignment horizontal="right" shrinkToFit="1"/>
    </xf>
    <xf numFmtId="176" fontId="14" fillId="0" borderId="6" xfId="2" applyNumberFormat="1" applyFont="1" applyFill="1" applyBorder="1" applyAlignment="1">
      <alignment horizontal="right" shrinkToFit="1"/>
    </xf>
    <xf numFmtId="3" fontId="18" fillId="0" borderId="3" xfId="2" applyNumberFormat="1" applyFont="1" applyBorder="1" applyAlignment="1">
      <alignment horizontal="center"/>
    </xf>
    <xf numFmtId="3" fontId="18" fillId="0" borderId="2" xfId="2" applyNumberFormat="1" applyFont="1" applyBorder="1" applyAlignment="1">
      <alignment horizontal="center"/>
    </xf>
    <xf numFmtId="3" fontId="13" fillId="0" borderId="0" xfId="2" quotePrefix="1" applyNumberFormat="1" applyFont="1" applyFill="1" applyBorder="1" applyAlignment="1">
      <alignment horizontal="right"/>
    </xf>
    <xf numFmtId="179" fontId="13" fillId="0" borderId="4" xfId="2" quotePrefix="1" applyNumberFormat="1" applyFont="1" applyFill="1" applyBorder="1" applyAlignment="1">
      <alignment horizontal="right"/>
    </xf>
    <xf numFmtId="3" fontId="6" fillId="0" borderId="2" xfId="2" applyNumberFormat="1" applyFont="1" applyBorder="1" applyAlignment="1">
      <alignment horizontal="center"/>
    </xf>
    <xf numFmtId="3" fontId="14" fillId="0" borderId="3" xfId="2" applyNumberFormat="1" applyFont="1" applyBorder="1" applyAlignment="1">
      <alignment horizontal="center"/>
    </xf>
    <xf numFmtId="3" fontId="29" fillId="0" borderId="5" xfId="2" applyNumberFormat="1" applyFont="1" applyBorder="1" applyAlignment="1">
      <alignment horizontal="center"/>
    </xf>
    <xf numFmtId="178" fontId="14" fillId="0" borderId="16" xfId="2" applyNumberFormat="1" applyFont="1" applyBorder="1" applyAlignment="1">
      <alignment horizontal="center" shrinkToFit="1"/>
    </xf>
    <xf numFmtId="3" fontId="29" fillId="0" borderId="7" xfId="2" applyNumberFormat="1" applyFont="1" applyBorder="1" applyAlignment="1">
      <alignment horizontal="center"/>
    </xf>
    <xf numFmtId="178" fontId="14" fillId="0" borderId="11" xfId="2" applyNumberFormat="1" applyFont="1" applyBorder="1" applyAlignment="1">
      <alignment horizontal="center" shrinkToFit="1"/>
    </xf>
    <xf numFmtId="3" fontId="29" fillId="0" borderId="17" xfId="2" applyNumberFormat="1" applyFont="1" applyBorder="1" applyAlignment="1">
      <alignment horizontal="center"/>
    </xf>
    <xf numFmtId="3" fontId="14" fillId="0" borderId="11" xfId="2" applyNumberFormat="1" applyFont="1" applyBorder="1" applyAlignment="1">
      <alignment horizontal="center" wrapText="1"/>
    </xf>
    <xf numFmtId="3" fontId="13" fillId="2" borderId="0" xfId="2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left" vertical="top"/>
    </xf>
    <xf numFmtId="0" fontId="35" fillId="0" borderId="0" xfId="0" applyFont="1" applyFill="1" applyAlignment="1">
      <alignment vertical="top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21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184" fontId="36" fillId="0" borderId="7" xfId="0" applyNumberFormat="1" applyFont="1" applyFill="1" applyBorder="1" applyAlignment="1">
      <alignment horizontal="center" vertical="center"/>
    </xf>
    <xf numFmtId="184" fontId="36" fillId="0" borderId="2" xfId="0" applyNumberFormat="1" applyFont="1" applyFill="1" applyBorder="1" applyAlignment="1">
      <alignment horizontal="center" vertical="center"/>
    </xf>
    <xf numFmtId="184" fontId="36" fillId="0" borderId="26" xfId="0" applyNumberFormat="1" applyFont="1" applyFill="1" applyBorder="1" applyAlignment="1">
      <alignment horizontal="center" vertical="center"/>
    </xf>
    <xf numFmtId="184" fontId="36" fillId="0" borderId="28" xfId="0" applyNumberFormat="1" applyFont="1" applyFill="1" applyBorder="1" applyAlignment="1">
      <alignment horizontal="center" vertical="center"/>
    </xf>
    <xf numFmtId="184" fontId="36" fillId="0" borderId="29" xfId="0" applyNumberFormat="1" applyFont="1" applyFill="1" applyBorder="1" applyAlignment="1">
      <alignment horizontal="center" vertical="center"/>
    </xf>
    <xf numFmtId="184" fontId="36" fillId="0" borderId="31" xfId="7" applyNumberFormat="1" applyFont="1" applyFill="1" applyBorder="1" applyAlignment="1">
      <alignment horizontal="center" vertical="center"/>
    </xf>
    <xf numFmtId="184" fontId="36" fillId="0" borderId="37" xfId="0" applyNumberFormat="1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right" vertical="top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Alignment="1">
      <alignment vertical="top"/>
    </xf>
    <xf numFmtId="0" fontId="40" fillId="0" borderId="0" xfId="0" applyFont="1" applyFill="1" applyBorder="1" applyAlignment="1"/>
    <xf numFmtId="0" fontId="40" fillId="0" borderId="0" xfId="0" applyFont="1" applyAlignment="1"/>
    <xf numFmtId="0" fontId="21" fillId="0" borderId="0" xfId="0" applyFont="1" applyAlignment="1">
      <alignment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vertical="center"/>
    </xf>
    <xf numFmtId="176" fontId="41" fillId="0" borderId="0" xfId="0" applyNumberFormat="1" applyFont="1" applyBorder="1" applyAlignment="1">
      <alignment horizontal="right" vertical="center"/>
    </xf>
    <xf numFmtId="185" fontId="41" fillId="0" borderId="0" xfId="0" applyNumberFormat="1" applyFont="1" applyBorder="1" applyAlignment="1">
      <alignment horizontal="right" vertical="center"/>
    </xf>
    <xf numFmtId="0" fontId="36" fillId="0" borderId="3" xfId="0" applyFont="1" applyFill="1" applyBorder="1" applyAlignment="1">
      <alignment horizontal="right" vertical="center"/>
    </xf>
    <xf numFmtId="3" fontId="41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6" fillId="0" borderId="5" xfId="0" applyFont="1" applyFill="1" applyBorder="1" applyAlignment="1">
      <alignment vertical="center"/>
    </xf>
    <xf numFmtId="185" fontId="41" fillId="0" borderId="4" xfId="0" applyNumberFormat="1" applyFont="1" applyBorder="1" applyAlignment="1">
      <alignment horizontal="right" vertical="center"/>
    </xf>
    <xf numFmtId="0" fontId="36" fillId="0" borderId="6" xfId="0" applyFont="1" applyFill="1" applyBorder="1" applyAlignment="1">
      <alignment horizontal="right" vertical="center"/>
    </xf>
    <xf numFmtId="0" fontId="36" fillId="0" borderId="0" xfId="0" applyFont="1" applyAlignment="1"/>
    <xf numFmtId="0" fontId="0" fillId="0" borderId="0" xfId="0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top"/>
    </xf>
    <xf numFmtId="0" fontId="43" fillId="0" borderId="0" xfId="0" applyFont="1" applyFill="1" applyAlignment="1">
      <alignment vertical="center"/>
    </xf>
    <xf numFmtId="180" fontId="36" fillId="0" borderId="0" xfId="0" applyNumberFormat="1" applyFont="1" applyFill="1" applyBorder="1" applyAlignment="1">
      <alignment vertical="center"/>
    </xf>
    <xf numFmtId="180" fontId="36" fillId="0" borderId="9" xfId="0" applyNumberFormat="1" applyFont="1" applyFill="1" applyBorder="1" applyAlignment="1">
      <alignment vertical="center"/>
    </xf>
    <xf numFmtId="182" fontId="36" fillId="0" borderId="0" xfId="0" applyNumberFormat="1" applyFont="1" applyFill="1" applyBorder="1" applyAlignment="1">
      <alignment vertical="center"/>
    </xf>
    <xf numFmtId="183" fontId="36" fillId="0" borderId="0" xfId="0" applyNumberFormat="1" applyFont="1" applyFill="1" applyBorder="1" applyAlignment="1">
      <alignment vertical="center"/>
    </xf>
    <xf numFmtId="0" fontId="36" fillId="0" borderId="3" xfId="7" applyFont="1" applyFill="1" applyBorder="1" applyAlignment="1">
      <alignment horizontal="right" vertical="center"/>
    </xf>
    <xf numFmtId="182" fontId="36" fillId="0" borderId="0" xfId="0" applyNumberFormat="1" applyFont="1" applyFill="1" applyBorder="1" applyAlignment="1">
      <alignment horizontal="right" vertical="center"/>
    </xf>
    <xf numFmtId="183" fontId="36" fillId="0" borderId="0" xfId="0" applyNumberFormat="1" applyFont="1" applyFill="1" applyBorder="1" applyAlignment="1">
      <alignment horizontal="right" vertical="center"/>
    </xf>
    <xf numFmtId="183" fontId="36" fillId="0" borderId="4" xfId="0" applyNumberFormat="1" applyFont="1" applyFill="1" applyBorder="1" applyAlignment="1">
      <alignment vertical="center"/>
    </xf>
    <xf numFmtId="183" fontId="36" fillId="0" borderId="5" xfId="0" applyNumberFormat="1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top"/>
    </xf>
    <xf numFmtId="0" fontId="46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vertical="center"/>
    </xf>
    <xf numFmtId="180" fontId="3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36" fillId="0" borderId="17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6" fillId="0" borderId="6" xfId="0" applyFont="1" applyFill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right" vertical="center"/>
    </xf>
    <xf numFmtId="3" fontId="41" fillId="0" borderId="0" xfId="0" applyNumberFormat="1" applyFont="1" applyBorder="1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0" fontId="32" fillId="0" borderId="0" xfId="0" applyNumberFormat="1" applyFont="1" applyFill="1" applyBorder="1" applyAlignment="1">
      <alignment vertical="center" wrapText="1"/>
    </xf>
    <xf numFmtId="0" fontId="36" fillId="0" borderId="17" xfId="0" applyFont="1" applyFill="1" applyBorder="1" applyAlignment="1">
      <alignment horizontal="center" vertical="center" wrapText="1" shrinkToFit="1"/>
    </xf>
    <xf numFmtId="0" fontId="36" fillId="0" borderId="16" xfId="0" applyFont="1" applyFill="1" applyBorder="1" applyAlignment="1">
      <alignment horizontal="center" vertical="center" wrapText="1" shrinkToFit="1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36" fillId="0" borderId="0" xfId="0" applyFont="1" applyFill="1" applyAlignment="1">
      <alignment vertical="top"/>
    </xf>
    <xf numFmtId="0" fontId="38" fillId="0" borderId="0" xfId="0" applyFont="1" applyFill="1" applyAlignment="1">
      <alignment vertical="top"/>
    </xf>
    <xf numFmtId="180" fontId="36" fillId="0" borderId="22" xfId="0" applyNumberFormat="1" applyFont="1" applyFill="1" applyBorder="1" applyAlignment="1" applyProtection="1">
      <alignment horizontal="left" vertical="center"/>
      <protection locked="0"/>
    </xf>
    <xf numFmtId="180" fontId="36" fillId="0" borderId="7" xfId="0" applyNumberFormat="1" applyFont="1" applyFill="1" applyBorder="1" applyAlignment="1" applyProtection="1">
      <alignment horizontal="left" vertical="center"/>
      <protection locked="0"/>
    </xf>
    <xf numFmtId="0" fontId="36" fillId="0" borderId="3" xfId="0" applyFont="1" applyFill="1" applyBorder="1" applyAlignment="1">
      <alignment vertical="center"/>
    </xf>
    <xf numFmtId="180" fontId="36" fillId="0" borderId="12" xfId="0" applyNumberFormat="1" applyFont="1" applyFill="1" applyBorder="1" applyAlignment="1" applyProtection="1">
      <alignment horizontal="left" vertical="center"/>
      <protection locked="0"/>
    </xf>
    <xf numFmtId="0" fontId="36" fillId="0" borderId="16" xfId="0" applyFont="1" applyFill="1" applyBorder="1" applyAlignment="1">
      <alignment vertical="center"/>
    </xf>
    <xf numFmtId="180" fontId="36" fillId="0" borderId="12" xfId="0" applyNumberFormat="1" applyFont="1" applyFill="1" applyBorder="1" applyAlignment="1" applyProtection="1">
      <alignment vertical="center" wrapText="1"/>
      <protection locked="0"/>
    </xf>
    <xf numFmtId="180" fontId="36" fillId="0" borderId="9" xfId="0" applyNumberFormat="1" applyFont="1" applyFill="1" applyBorder="1" applyAlignment="1" applyProtection="1">
      <alignment horizontal="left" vertical="center"/>
      <protection locked="0"/>
    </xf>
    <xf numFmtId="180" fontId="36" fillId="0" borderId="13" xfId="0" applyNumberFormat="1" applyFont="1" applyFill="1" applyBorder="1" applyAlignment="1" applyProtection="1">
      <alignment horizontal="left" vertical="center"/>
      <protection locked="0"/>
    </xf>
    <xf numFmtId="180" fontId="36" fillId="0" borderId="10" xfId="0" applyNumberFormat="1" applyFont="1" applyFill="1" applyBorder="1" applyAlignment="1" applyProtection="1">
      <alignment horizontal="left" vertical="center"/>
      <protection locked="0"/>
    </xf>
    <xf numFmtId="0" fontId="36" fillId="0" borderId="11" xfId="0" applyFont="1" applyFill="1" applyBorder="1" applyAlignment="1">
      <alignment vertical="center"/>
    </xf>
    <xf numFmtId="180" fontId="36" fillId="0" borderId="12" xfId="0" applyNumberFormat="1" applyFont="1" applyFill="1" applyBorder="1" applyAlignment="1" applyProtection="1">
      <alignment vertical="center"/>
      <protection locked="0"/>
    </xf>
    <xf numFmtId="0" fontId="36" fillId="0" borderId="6" xfId="0" applyFont="1" applyFill="1" applyBorder="1" applyAlignment="1">
      <alignment vertical="center"/>
    </xf>
    <xf numFmtId="0" fontId="36" fillId="0" borderId="3" xfId="0" applyFont="1" applyFill="1" applyBorder="1" applyAlignment="1">
      <alignment horizontal="right" vertical="center" shrinkToFit="1"/>
    </xf>
    <xf numFmtId="180" fontId="36" fillId="0" borderId="13" xfId="0" applyNumberFormat="1" applyFont="1" applyFill="1" applyBorder="1" applyAlignment="1">
      <alignment vertical="center"/>
    </xf>
    <xf numFmtId="180" fontId="36" fillId="0" borderId="10" xfId="0" applyNumberFormat="1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6" fillId="0" borderId="2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6" fillId="0" borderId="16" xfId="0" applyFont="1" applyFill="1" applyBorder="1" applyAlignment="1">
      <alignment horizontal="center" vertical="center" wrapText="1"/>
    </xf>
    <xf numFmtId="182" fontId="28" fillId="0" borderId="0" xfId="0" applyNumberFormat="1" applyFont="1" applyFill="1" applyBorder="1" applyAlignment="1">
      <alignment vertical="center"/>
    </xf>
    <xf numFmtId="183" fontId="28" fillId="0" borderId="0" xfId="0" applyNumberFormat="1" applyFont="1" applyFill="1" applyBorder="1" applyAlignment="1">
      <alignment vertical="center"/>
    </xf>
    <xf numFmtId="180" fontId="28" fillId="0" borderId="0" xfId="0" applyNumberFormat="1" applyFont="1" applyFill="1" applyBorder="1" applyAlignment="1">
      <alignment vertical="center"/>
    </xf>
    <xf numFmtId="182" fontId="28" fillId="0" borderId="0" xfId="0" applyNumberFormat="1" applyFont="1" applyFill="1" applyBorder="1" applyAlignment="1">
      <alignment horizontal="right" vertical="center"/>
    </xf>
    <xf numFmtId="183" fontId="28" fillId="0" borderId="0" xfId="0" applyNumberFormat="1" applyFont="1" applyFill="1" applyBorder="1" applyAlignment="1">
      <alignment horizontal="right" vertical="center"/>
    </xf>
    <xf numFmtId="176" fontId="49" fillId="0" borderId="0" xfId="0" applyNumberFormat="1" applyFont="1" applyFill="1" applyBorder="1" applyAlignment="1">
      <alignment vertical="center"/>
    </xf>
    <xf numFmtId="3" fontId="49" fillId="0" borderId="0" xfId="0" applyNumberFormat="1" applyFont="1" applyFill="1" applyBorder="1" applyAlignment="1">
      <alignment vertical="center"/>
    </xf>
    <xf numFmtId="176" fontId="49" fillId="0" borderId="0" xfId="0" applyNumberFormat="1" applyFont="1" applyFill="1" applyBorder="1" applyAlignment="1">
      <alignment horizontal="right" vertical="center"/>
    </xf>
    <xf numFmtId="3" fontId="49" fillId="0" borderId="4" xfId="0" applyNumberFormat="1" applyFont="1" applyFill="1" applyBorder="1" applyAlignment="1">
      <alignment vertical="center"/>
    </xf>
    <xf numFmtId="3" fontId="49" fillId="0" borderId="5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6" fillId="0" borderId="2" xfId="0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right" vertical="center"/>
    </xf>
    <xf numFmtId="183" fontId="28" fillId="0" borderId="4" xfId="0" applyNumberFormat="1" applyFont="1" applyFill="1" applyBorder="1" applyAlignment="1">
      <alignment vertical="center"/>
    </xf>
    <xf numFmtId="180" fontId="21" fillId="0" borderId="0" xfId="0" applyNumberFormat="1" applyFont="1" applyFill="1" applyBorder="1" applyAlignment="1">
      <alignment vertical="center"/>
    </xf>
    <xf numFmtId="183" fontId="21" fillId="0" borderId="0" xfId="0" applyNumberFormat="1" applyFont="1" applyFill="1" applyBorder="1" applyAlignment="1">
      <alignment vertical="center"/>
    </xf>
    <xf numFmtId="183" fontId="21" fillId="0" borderId="0" xfId="0" applyNumberFormat="1" applyFont="1" applyFill="1" applyBorder="1" applyAlignment="1">
      <alignment horizontal="right" vertical="center"/>
    </xf>
    <xf numFmtId="0" fontId="45" fillId="0" borderId="21" xfId="0" applyFont="1" applyFill="1" applyBorder="1" applyAlignment="1">
      <alignment horizontal="center" vertical="center"/>
    </xf>
    <xf numFmtId="180" fontId="21" fillId="0" borderId="9" xfId="0" applyNumberFormat="1" applyFont="1" applyFill="1" applyBorder="1" applyAlignment="1">
      <alignment vertical="center"/>
    </xf>
    <xf numFmtId="182" fontId="21" fillId="0" borderId="0" xfId="0" applyNumberFormat="1" applyFont="1" applyFill="1" applyBorder="1" applyAlignment="1">
      <alignment vertical="center"/>
    </xf>
    <xf numFmtId="182" fontId="21" fillId="0" borderId="0" xfId="0" applyNumberFormat="1" applyFont="1" applyFill="1" applyBorder="1" applyAlignment="1">
      <alignment horizontal="right" vertical="center"/>
    </xf>
    <xf numFmtId="183" fontId="21" fillId="0" borderId="5" xfId="0" applyNumberFormat="1" applyFont="1" applyFill="1" applyBorder="1" applyAlignment="1">
      <alignment vertical="center"/>
    </xf>
    <xf numFmtId="0" fontId="36" fillId="0" borderId="5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3" fontId="41" fillId="0" borderId="0" xfId="0" applyNumberFormat="1" applyFont="1" applyFill="1" applyBorder="1" applyAlignment="1">
      <alignment horizontal="right" vertical="center"/>
    </xf>
    <xf numFmtId="0" fontId="36" fillId="0" borderId="16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top"/>
    </xf>
    <xf numFmtId="0" fontId="36" fillId="0" borderId="9" xfId="0" applyFont="1" applyFill="1" applyBorder="1" applyAlignment="1">
      <alignment horizontal="center" vertical="top"/>
    </xf>
    <xf numFmtId="0" fontId="36" fillId="0" borderId="7" xfId="0" applyFont="1" applyFill="1" applyBorder="1" applyAlignment="1">
      <alignment horizontal="center" vertical="top"/>
    </xf>
    <xf numFmtId="0" fontId="36" fillId="0" borderId="11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6" fillId="0" borderId="3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36" fillId="0" borderId="20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176" fontId="12" fillId="0" borderId="8" xfId="2" applyFont="1" applyBorder="1" applyAlignment="1">
      <alignment horizontal="center" vertical="center"/>
    </xf>
    <xf numFmtId="0" fontId="0" fillId="0" borderId="5" xfId="0" applyBorder="1"/>
    <xf numFmtId="0" fontId="2" fillId="0" borderId="18" xfId="2" quotePrefix="1" applyNumberFormat="1" applyFont="1" applyBorder="1" applyAlignment="1">
      <alignment horizontal="center" vertical="center"/>
    </xf>
    <xf numFmtId="3" fontId="2" fillId="0" borderId="16" xfId="2" quotePrefix="1" applyNumberFormat="1" applyFont="1" applyBorder="1" applyAlignment="1">
      <alignment horizontal="center" vertical="center"/>
    </xf>
    <xf numFmtId="0" fontId="26" fillId="0" borderId="0" xfId="6" applyFont="1" applyAlignment="1">
      <alignment horizontal="center" vertical="top"/>
    </xf>
    <xf numFmtId="0" fontId="27" fillId="0" borderId="0" xfId="6" applyFont="1" applyAlignment="1">
      <alignment horizontal="center"/>
    </xf>
    <xf numFmtId="0" fontId="2" fillId="0" borderId="16" xfId="2" quotePrefix="1" applyNumberFormat="1" applyFont="1" applyBorder="1" applyAlignment="1">
      <alignment horizontal="center" vertical="center"/>
    </xf>
    <xf numFmtId="3" fontId="12" fillId="0" borderId="18" xfId="2" applyNumberFormat="1" applyFont="1" applyBorder="1" applyAlignment="1">
      <alignment horizontal="center" vertical="center"/>
    </xf>
    <xf numFmtId="3" fontId="12" fillId="0" borderId="16" xfId="2" applyNumberFormat="1" applyFont="1" applyBorder="1" applyAlignment="1">
      <alignment horizontal="center" vertical="center"/>
    </xf>
    <xf numFmtId="3" fontId="26" fillId="0" borderId="0" xfId="6" applyNumberFormat="1" applyFont="1" applyAlignment="1">
      <alignment horizontal="center" vertical="top"/>
    </xf>
    <xf numFmtId="3" fontId="27" fillId="0" borderId="0" xfId="6" applyNumberFormat="1" applyFont="1" applyAlignment="1">
      <alignment horizontal="center"/>
    </xf>
    <xf numFmtId="181" fontId="27" fillId="0" borderId="1" xfId="6" applyNumberFormat="1" applyFont="1" applyBorder="1" applyAlignment="1">
      <alignment horizontal="center" vertical="top"/>
    </xf>
    <xf numFmtId="3" fontId="11" fillId="0" borderId="8" xfId="2" applyNumberFormat="1" applyFont="1" applyBorder="1" applyAlignment="1">
      <alignment horizontal="center" vertical="center"/>
    </xf>
    <xf numFmtId="3" fontId="11" fillId="0" borderId="5" xfId="2" applyNumberFormat="1" applyFont="1" applyBorder="1" applyAlignment="1">
      <alignment horizontal="center" vertical="center"/>
    </xf>
    <xf numFmtId="176" fontId="11" fillId="0" borderId="15" xfId="3" applyFont="1" applyBorder="1" applyAlignment="1">
      <alignment horizontal="center" vertical="center"/>
    </xf>
    <xf numFmtId="176" fontId="11" fillId="0" borderId="6" xfId="3" applyFont="1" applyBorder="1" applyAlignment="1">
      <alignment horizontal="center" vertical="center"/>
    </xf>
    <xf numFmtId="3" fontId="13" fillId="0" borderId="18" xfId="2" quotePrefix="1" applyNumberFormat="1" applyFont="1" applyBorder="1" applyAlignment="1">
      <alignment horizontal="center" vertical="center"/>
    </xf>
    <xf numFmtId="3" fontId="13" fillId="0" borderId="16" xfId="2" quotePrefix="1" applyNumberFormat="1" applyFont="1" applyBorder="1" applyAlignment="1">
      <alignment horizontal="center" vertical="center"/>
    </xf>
    <xf numFmtId="3" fontId="2" fillId="0" borderId="18" xfId="2" quotePrefix="1" applyNumberFormat="1" applyFont="1" applyBorder="1" applyAlignment="1">
      <alignment horizontal="center" vertical="center"/>
    </xf>
    <xf numFmtId="0" fontId="39" fillId="0" borderId="9" xfId="0" applyFont="1" applyFill="1" applyBorder="1" applyAlignment="1">
      <alignment horizontal="right" vertical="center"/>
    </xf>
    <xf numFmtId="0" fontId="36" fillId="0" borderId="42" xfId="0" applyFont="1" applyFill="1" applyBorder="1" applyAlignment="1">
      <alignment horizontal="center" vertical="center"/>
    </xf>
    <xf numFmtId="180" fontId="36" fillId="0" borderId="21" xfId="0" applyNumberFormat="1" applyFont="1" applyFill="1" applyBorder="1" applyAlignment="1">
      <alignment horizontal="center" vertical="center"/>
    </xf>
    <xf numFmtId="180" fontId="36" fillId="0" borderId="19" xfId="0" applyNumberFormat="1" applyFont="1" applyFill="1" applyBorder="1" applyAlignment="1">
      <alignment horizontal="center" vertical="center"/>
    </xf>
    <xf numFmtId="180" fontId="36" fillId="0" borderId="20" xfId="0" applyNumberFormat="1" applyFont="1" applyFill="1" applyBorder="1" applyAlignment="1">
      <alignment horizontal="center" vertical="center"/>
    </xf>
    <xf numFmtId="180" fontId="36" fillId="0" borderId="41" xfId="0" applyNumberFormat="1" applyFont="1" applyFill="1" applyBorder="1" applyAlignment="1">
      <alignment horizontal="center" vertical="center" wrapText="1"/>
    </xf>
    <xf numFmtId="180" fontId="36" fillId="0" borderId="3" xfId="0" applyNumberFormat="1" applyFont="1" applyFill="1" applyBorder="1" applyAlignment="1">
      <alignment horizontal="center" vertical="center" wrapText="1"/>
    </xf>
    <xf numFmtId="180" fontId="36" fillId="0" borderId="6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6" fillId="0" borderId="43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180" fontId="36" fillId="0" borderId="44" xfId="0" applyNumberFormat="1" applyFont="1" applyFill="1" applyBorder="1" applyAlignment="1">
      <alignment horizontal="center" vertical="center" wrapText="1"/>
    </xf>
    <xf numFmtId="180" fontId="36" fillId="0" borderId="0" xfId="0" applyNumberFormat="1" applyFont="1" applyFill="1" applyBorder="1" applyAlignment="1">
      <alignment horizontal="center" vertical="center" wrapText="1"/>
    </xf>
    <xf numFmtId="180" fontId="36" fillId="0" borderId="4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180" fontId="36" fillId="0" borderId="6" xfId="0" applyNumberFormat="1" applyFont="1" applyFill="1" applyBorder="1" applyAlignment="1" applyProtection="1">
      <alignment horizontal="left" vertical="center"/>
      <protection locked="0"/>
    </xf>
    <xf numFmtId="180" fontId="36" fillId="0" borderId="5" xfId="0" applyNumberFormat="1" applyFont="1" applyFill="1" applyBorder="1" applyAlignment="1" applyProtection="1">
      <alignment horizontal="left" vertical="center"/>
      <protection locked="0"/>
    </xf>
    <xf numFmtId="180" fontId="36" fillId="0" borderId="22" xfId="0" applyNumberFormat="1" applyFont="1" applyFill="1" applyBorder="1" applyAlignment="1" applyProtection="1">
      <alignment horizontal="left" vertical="center"/>
      <protection locked="0"/>
    </xf>
    <xf numFmtId="180" fontId="36" fillId="0" borderId="10" xfId="0" applyNumberFormat="1" applyFont="1" applyFill="1" applyBorder="1" applyAlignment="1" applyProtection="1">
      <alignment horizontal="left" vertical="center"/>
      <protection locked="0"/>
    </xf>
    <xf numFmtId="180" fontId="36" fillId="0" borderId="7" xfId="0" applyNumberFormat="1" applyFont="1" applyFill="1" applyBorder="1" applyAlignment="1" applyProtection="1">
      <alignment horizontal="left" vertical="center"/>
      <protection locked="0"/>
    </xf>
    <xf numFmtId="180" fontId="36" fillId="0" borderId="12" xfId="0" applyNumberFormat="1" applyFont="1" applyFill="1" applyBorder="1" applyAlignment="1" applyProtection="1">
      <alignment horizontal="left" vertical="center"/>
      <protection locked="0"/>
    </xf>
    <xf numFmtId="180" fontId="36" fillId="0" borderId="13" xfId="0" applyNumberFormat="1" applyFont="1" applyFill="1" applyBorder="1" applyAlignment="1" applyProtection="1">
      <alignment horizontal="left" vertical="center"/>
      <protection locked="0"/>
    </xf>
    <xf numFmtId="180" fontId="36" fillId="0" borderId="9" xfId="0" applyNumberFormat="1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>
      <alignment horizontal="center" vertical="center"/>
    </xf>
    <xf numFmtId="0" fontId="45" fillId="3" borderId="21" xfId="0" applyFont="1" applyFill="1" applyBorder="1" applyAlignment="1">
      <alignment horizontal="center" vertical="center"/>
    </xf>
    <xf numFmtId="180" fontId="28" fillId="3" borderId="9" xfId="0" applyNumberFormat="1" applyFont="1" applyFill="1" applyBorder="1" applyAlignment="1">
      <alignment vertical="center"/>
    </xf>
    <xf numFmtId="182" fontId="28" fillId="3" borderId="0" xfId="0" applyNumberFormat="1" applyFont="1" applyFill="1" applyBorder="1" applyAlignment="1">
      <alignment vertical="center"/>
    </xf>
    <xf numFmtId="183" fontId="28" fillId="3" borderId="0" xfId="0" applyNumberFormat="1" applyFont="1" applyFill="1" applyBorder="1" applyAlignment="1">
      <alignment vertical="center"/>
    </xf>
    <xf numFmtId="180" fontId="28" fillId="3" borderId="0" xfId="0" applyNumberFormat="1" applyFont="1" applyFill="1" applyBorder="1" applyAlignment="1">
      <alignment vertical="center"/>
    </xf>
    <xf numFmtId="183" fontId="28" fillId="3" borderId="0" xfId="0" applyNumberFormat="1" applyFont="1" applyFill="1" applyBorder="1" applyAlignment="1">
      <alignment horizontal="right" vertical="center"/>
    </xf>
    <xf numFmtId="183" fontId="28" fillId="3" borderId="5" xfId="0" applyNumberFormat="1" applyFont="1" applyFill="1" applyBorder="1" applyAlignment="1">
      <alignment vertical="center"/>
    </xf>
    <xf numFmtId="0" fontId="39" fillId="0" borderId="9" xfId="0" applyFont="1" applyFill="1" applyBorder="1" applyAlignment="1">
      <alignment vertical="center" wrapText="1"/>
    </xf>
    <xf numFmtId="41" fontId="36" fillId="0" borderId="0" xfId="0" applyNumberFormat="1" applyFont="1" applyBorder="1" applyAlignment="1">
      <alignment horizontal="right" vertical="center"/>
    </xf>
    <xf numFmtId="41" fontId="45" fillId="3" borderId="0" xfId="0" applyNumberFormat="1" applyFont="1" applyFill="1" applyBorder="1" applyAlignment="1">
      <alignment horizontal="right" vertical="center"/>
    </xf>
    <xf numFmtId="41" fontId="45" fillId="3" borderId="0" xfId="0" applyNumberFormat="1" applyFont="1" applyFill="1" applyBorder="1" applyAlignment="1">
      <alignment vertical="center"/>
    </xf>
    <xf numFmtId="41" fontId="36" fillId="0" borderId="0" xfId="0" applyNumberFormat="1" applyFont="1" applyBorder="1" applyAlignment="1">
      <alignment horizontal="center" vertical="center"/>
    </xf>
    <xf numFmtId="41" fontId="45" fillId="3" borderId="2" xfId="0" applyNumberFormat="1" applyFont="1" applyFill="1" applyBorder="1" applyAlignment="1">
      <alignment vertical="center"/>
    </xf>
    <xf numFmtId="41" fontId="36" fillId="0" borderId="4" xfId="0" applyNumberFormat="1" applyFont="1" applyBorder="1" applyAlignment="1">
      <alignment horizontal="right" vertical="center"/>
    </xf>
    <xf numFmtId="41" fontId="45" fillId="3" borderId="4" xfId="0" applyNumberFormat="1" applyFont="1" applyFill="1" applyBorder="1" applyAlignment="1">
      <alignment vertical="center"/>
    </xf>
    <xf numFmtId="41" fontId="45" fillId="3" borderId="5" xfId="0" applyNumberFormat="1" applyFont="1" applyFill="1" applyBorder="1" applyAlignment="1">
      <alignment vertical="center"/>
    </xf>
    <xf numFmtId="0" fontId="40" fillId="0" borderId="3" xfId="0" applyFont="1" applyFill="1" applyBorder="1" applyAlignment="1"/>
    <xf numFmtId="0" fontId="36" fillId="0" borderId="40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vertical="center"/>
    </xf>
    <xf numFmtId="0" fontId="39" fillId="0" borderId="3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3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40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41" fontId="45" fillId="4" borderId="4" xfId="0" applyNumberFormat="1" applyFont="1" applyFill="1" applyBorder="1" applyAlignment="1">
      <alignment horizontal="right" vertical="center"/>
    </xf>
    <xf numFmtId="41" fontId="36" fillId="0" borderId="0" xfId="0" applyNumberFormat="1" applyFont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41" fontId="45" fillId="4" borderId="4" xfId="0" applyNumberFormat="1" applyFont="1" applyFill="1" applyBorder="1" applyAlignment="1">
      <alignment horizontal="center" vertical="center"/>
    </xf>
    <xf numFmtId="41" fontId="45" fillId="4" borderId="4" xfId="0" applyNumberFormat="1" applyFont="1" applyFill="1" applyBorder="1" applyAlignment="1">
      <alignment vertical="center"/>
    </xf>
    <xf numFmtId="0" fontId="32" fillId="4" borderId="0" xfId="0" applyFont="1" applyFill="1" applyBorder="1" applyAlignment="1">
      <alignment vertical="center" wrapText="1"/>
    </xf>
    <xf numFmtId="0" fontId="21" fillId="4" borderId="0" xfId="0" applyFont="1" applyFill="1" applyAlignment="1">
      <alignment vertical="center"/>
    </xf>
    <xf numFmtId="0" fontId="36" fillId="0" borderId="4" xfId="0" applyFont="1" applyFill="1" applyBorder="1" applyAlignment="1">
      <alignment horizontal="center" vertical="center"/>
    </xf>
    <xf numFmtId="3" fontId="41" fillId="0" borderId="4" xfId="0" applyNumberFormat="1" applyFont="1" applyFill="1" applyBorder="1" applyAlignment="1">
      <alignment horizontal="right" vertical="center"/>
    </xf>
    <xf numFmtId="41" fontId="36" fillId="0" borderId="0" xfId="0" applyNumberFormat="1" applyFont="1" applyBorder="1" applyAlignment="1">
      <alignment vertical="center"/>
    </xf>
    <xf numFmtId="0" fontId="36" fillId="4" borderId="0" xfId="0" applyFont="1" applyFill="1" applyBorder="1" applyAlignment="1">
      <alignment vertical="center"/>
    </xf>
    <xf numFmtId="0" fontId="39" fillId="4" borderId="9" xfId="0" applyFont="1" applyFill="1" applyBorder="1" applyAlignment="1">
      <alignment horizontal="left" vertical="center"/>
    </xf>
    <xf numFmtId="0" fontId="31" fillId="4" borderId="9" xfId="0" applyFont="1" applyFill="1" applyBorder="1" applyAlignment="1">
      <alignment vertical="center"/>
    </xf>
    <xf numFmtId="0" fontId="39" fillId="4" borderId="9" xfId="0" applyFont="1" applyFill="1" applyBorder="1" applyAlignment="1">
      <alignment vertical="center"/>
    </xf>
    <xf numFmtId="0" fontId="39" fillId="4" borderId="9" xfId="0" applyFont="1" applyFill="1" applyBorder="1" applyAlignment="1">
      <alignment horizontal="right" vertical="center"/>
    </xf>
    <xf numFmtId="0" fontId="36" fillId="4" borderId="5" xfId="0" applyFont="1" applyFill="1" applyBorder="1" applyAlignment="1">
      <alignment horizontal="center" vertical="center"/>
    </xf>
    <xf numFmtId="3" fontId="45" fillId="4" borderId="0" xfId="0" applyNumberFormat="1" applyFont="1" applyFill="1" applyBorder="1" applyAlignment="1">
      <alignment horizontal="right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45" fillId="4" borderId="0" xfId="0" applyNumberFormat="1" applyFont="1" applyFill="1" applyBorder="1" applyAlignment="1">
      <alignment vertical="center"/>
    </xf>
  </cellXfs>
  <cellStyles count="8">
    <cellStyle name="콤마 [0]_0. 토지지목별현황(1-3) (2)" xfId="1"/>
    <cellStyle name="콤마 [0]_1.도내총생산총괄" xfId="2"/>
    <cellStyle name="콤마 [0]_2.경제활동별도내총생산 (경상)" xfId="3"/>
    <cellStyle name="콤마_0. 토지지목별현황(1-3) (2)" xfId="4"/>
    <cellStyle name="콤마_1.도내총생산총괄" xfId="5"/>
    <cellStyle name="표준" xfId="0" builtinId="0"/>
    <cellStyle name="표준 3" xfId="7"/>
    <cellStyle name="표준_농가및농가인구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Q40"/>
  <sheetViews>
    <sheetView view="pageBreakPreview" zoomScale="90" zoomScaleNormal="100" zoomScaleSheetLayoutView="9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39" sqref="A39:K39"/>
    </sheetView>
  </sheetViews>
  <sheetFormatPr defaultColWidth="10" defaultRowHeight="16.5"/>
  <cols>
    <col min="1" max="1" width="5.5" style="124" customWidth="1"/>
    <col min="2" max="2" width="4.25" style="124" customWidth="1"/>
    <col min="3" max="3" width="14.625" style="124" customWidth="1"/>
    <col min="4" max="4" width="24.625" style="124" customWidth="1"/>
    <col min="5" max="9" width="11" style="124" customWidth="1"/>
    <col min="10" max="14" width="10" style="124"/>
    <col min="15" max="15" width="50" style="124" customWidth="1"/>
    <col min="16" max="16384" width="10" style="124"/>
  </cols>
  <sheetData>
    <row r="1" spans="1:17" s="123" customFormat="1" ht="28.5" customHeight="1">
      <c r="A1" s="239" t="s">
        <v>284</v>
      </c>
      <c r="B1" s="240"/>
      <c r="C1" s="240"/>
      <c r="D1" s="240"/>
      <c r="E1" s="240"/>
      <c r="F1" s="79"/>
      <c r="G1" s="239" t="s">
        <v>77</v>
      </c>
      <c r="H1" s="240"/>
      <c r="I1" s="240"/>
      <c r="J1" s="240"/>
      <c r="K1" s="240"/>
      <c r="L1" s="240"/>
      <c r="M1" s="240"/>
      <c r="N1" s="240"/>
      <c r="O1" s="240"/>
    </row>
    <row r="2" spans="1:17" ht="17.25" thickBot="1">
      <c r="A2" s="241" t="s">
        <v>78</v>
      </c>
      <c r="B2" s="241"/>
      <c r="C2" s="241"/>
      <c r="D2" s="241"/>
      <c r="E2" s="242" t="s">
        <v>79</v>
      </c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82"/>
      <c r="Q2" s="82"/>
    </row>
    <row r="3" spans="1:17" s="82" customFormat="1" ht="14.25">
      <c r="A3" s="243" t="s">
        <v>80</v>
      </c>
      <c r="B3" s="243"/>
      <c r="C3" s="243"/>
      <c r="D3" s="244"/>
      <c r="E3" s="83">
        <v>2012</v>
      </c>
      <c r="F3" s="83">
        <v>2013</v>
      </c>
      <c r="G3" s="83">
        <v>2014</v>
      </c>
      <c r="H3" s="83">
        <v>2015</v>
      </c>
      <c r="I3" s="83">
        <v>2016</v>
      </c>
      <c r="J3" s="83">
        <v>2017</v>
      </c>
      <c r="K3" s="83" t="s">
        <v>190</v>
      </c>
      <c r="L3" s="83" t="s">
        <v>291</v>
      </c>
      <c r="M3" s="196">
        <v>2020</v>
      </c>
      <c r="N3" s="300" t="s">
        <v>293</v>
      </c>
      <c r="O3" s="83" t="s">
        <v>81</v>
      </c>
    </row>
    <row r="4" spans="1:17" s="82" customFormat="1" ht="12">
      <c r="A4" s="208" t="s">
        <v>82</v>
      </c>
      <c r="B4" s="209"/>
      <c r="C4" s="209"/>
      <c r="D4" s="210"/>
      <c r="E4" s="126">
        <v>311415</v>
      </c>
      <c r="F4" s="126">
        <v>333380</v>
      </c>
      <c r="G4" s="126">
        <v>351735</v>
      </c>
      <c r="H4" s="126">
        <v>381978</v>
      </c>
      <c r="I4" s="126">
        <v>407438</v>
      </c>
      <c r="J4" s="126">
        <v>451426</v>
      </c>
      <c r="K4" s="126">
        <v>473845</v>
      </c>
      <c r="L4" s="197">
        <v>478325</v>
      </c>
      <c r="M4" s="181">
        <v>486675</v>
      </c>
      <c r="N4" s="301">
        <v>527047</v>
      </c>
      <c r="O4" s="110" t="s">
        <v>83</v>
      </c>
    </row>
    <row r="5" spans="1:17" s="82" customFormat="1" ht="12">
      <c r="A5" s="211"/>
      <c r="B5" s="211"/>
      <c r="C5" s="211"/>
      <c r="D5" s="212"/>
      <c r="E5" s="127">
        <v>21.545350414406141</v>
      </c>
      <c r="F5" s="127">
        <v>22.147989899676883</v>
      </c>
      <c r="G5" s="127">
        <v>22.459429115257748</v>
      </c>
      <c r="H5" s="127">
        <v>22.999043457604849</v>
      </c>
      <c r="I5" s="127">
        <v>23.367941929399063</v>
      </c>
      <c r="J5" s="127">
        <v>24.529393978755714</v>
      </c>
      <c r="K5" s="127">
        <v>24.939126139621827</v>
      </c>
      <c r="L5" s="198">
        <v>24.9</v>
      </c>
      <c r="M5" s="179">
        <v>25.1</v>
      </c>
      <c r="N5" s="302">
        <v>25.4</v>
      </c>
      <c r="O5" s="110" t="s">
        <v>84</v>
      </c>
    </row>
    <row r="6" spans="1:17" s="82" customFormat="1" ht="12">
      <c r="A6" s="212"/>
      <c r="B6" s="227" t="s">
        <v>85</v>
      </c>
      <c r="C6" s="228"/>
      <c r="D6" s="229"/>
      <c r="E6" s="128">
        <v>4.4852465434403497</v>
      </c>
      <c r="F6" s="128">
        <v>5.6769153203358593</v>
      </c>
      <c r="G6" s="128">
        <v>4.5402460397860969</v>
      </c>
      <c r="H6" s="128">
        <v>5.4723895347709286</v>
      </c>
      <c r="I6" s="128">
        <v>4.6729501962868012</v>
      </c>
      <c r="J6" s="128">
        <v>6.5890649238784347</v>
      </c>
      <c r="K6" s="128">
        <v>4.8550336447260509</v>
      </c>
      <c r="L6" s="194">
        <v>2.2999999999999998</v>
      </c>
      <c r="M6" s="180">
        <v>1.1000000000000001</v>
      </c>
      <c r="N6" s="303">
        <v>5.7</v>
      </c>
      <c r="O6" s="110" t="s">
        <v>86</v>
      </c>
    </row>
    <row r="7" spans="1:17" s="82" customFormat="1" ht="12">
      <c r="A7" s="212"/>
      <c r="B7" s="230"/>
      <c r="C7" s="213" t="s">
        <v>87</v>
      </c>
      <c r="D7" s="85" t="s">
        <v>88</v>
      </c>
      <c r="E7" s="127">
        <v>-3.15114167929744</v>
      </c>
      <c r="F7" s="127">
        <v>12.031280988041335</v>
      </c>
      <c r="G7" s="127">
        <v>10.609886560249828</v>
      </c>
      <c r="H7" s="127">
        <v>-2.661991191745793</v>
      </c>
      <c r="I7" s="127">
        <v>-9.1945934602303208</v>
      </c>
      <c r="J7" s="127">
        <v>-1.7838998992074511</v>
      </c>
      <c r="K7" s="127">
        <v>1.363586865498275</v>
      </c>
      <c r="L7" s="198">
        <v>2.2000000000000002</v>
      </c>
      <c r="M7" s="179">
        <v>-5.5</v>
      </c>
      <c r="N7" s="302">
        <v>0.7</v>
      </c>
      <c r="O7" s="110" t="s">
        <v>89</v>
      </c>
    </row>
    <row r="8" spans="1:17" s="82" customFormat="1" ht="12">
      <c r="A8" s="212"/>
      <c r="B8" s="230"/>
      <c r="C8" s="215"/>
      <c r="D8" s="86" t="s">
        <v>90</v>
      </c>
      <c r="E8" s="127">
        <v>4.3721048235723741</v>
      </c>
      <c r="F8" s="127">
        <v>8.9205088844319942</v>
      </c>
      <c r="G8" s="127">
        <v>4.2573724472303738</v>
      </c>
      <c r="H8" s="127">
        <v>7.3559455152189326</v>
      </c>
      <c r="I8" s="127">
        <v>4.8667731846494808</v>
      </c>
      <c r="J8" s="127">
        <v>10.234408713009493</v>
      </c>
      <c r="K8" s="127">
        <v>6.6176678593763842</v>
      </c>
      <c r="L8" s="198">
        <v>1</v>
      </c>
      <c r="M8" s="179">
        <v>3.3</v>
      </c>
      <c r="N8" s="302"/>
      <c r="O8" s="110" t="s">
        <v>91</v>
      </c>
    </row>
    <row r="9" spans="1:17" s="82" customFormat="1" ht="12">
      <c r="A9" s="212"/>
      <c r="B9" s="230"/>
      <c r="C9" s="215"/>
      <c r="D9" s="86" t="s">
        <v>92</v>
      </c>
      <c r="E9" s="127">
        <v>-6.1137332836867868</v>
      </c>
      <c r="F9" s="127">
        <v>2.2737220976793626</v>
      </c>
      <c r="G9" s="127">
        <v>9.9623151822797915</v>
      </c>
      <c r="H9" s="127">
        <v>11.08363011336173</v>
      </c>
      <c r="I9" s="127">
        <v>19.302050856862092</v>
      </c>
      <c r="J9" s="127">
        <v>14.543401576433576</v>
      </c>
      <c r="K9" s="127">
        <v>-1.1290740477915553</v>
      </c>
      <c r="L9" s="198">
        <v>0.3</v>
      </c>
      <c r="M9" s="179">
        <v>-5.2</v>
      </c>
      <c r="N9" s="302">
        <v>0</v>
      </c>
      <c r="O9" s="110" t="s">
        <v>93</v>
      </c>
    </row>
    <row r="10" spans="1:17" s="82" customFormat="1" ht="12">
      <c r="A10" s="212"/>
      <c r="B10" s="230"/>
      <c r="C10" s="232"/>
      <c r="D10" s="87" t="s">
        <v>94</v>
      </c>
      <c r="E10" s="127">
        <v>5.3530239010411975</v>
      </c>
      <c r="F10" s="127">
        <v>4.4960058253123236</v>
      </c>
      <c r="G10" s="127">
        <v>4.7912469727246787</v>
      </c>
      <c r="H10" s="127">
        <v>3.3457297615744221</v>
      </c>
      <c r="I10" s="127">
        <v>3.0627611948282771</v>
      </c>
      <c r="J10" s="127">
        <v>3.2925216276174791</v>
      </c>
      <c r="K10" s="127">
        <v>4.3662684077005052</v>
      </c>
      <c r="L10" s="198">
        <v>3.6</v>
      </c>
      <c r="M10" s="179">
        <v>0.9</v>
      </c>
      <c r="N10" s="302">
        <v>4.9000000000000004</v>
      </c>
      <c r="O10" s="110" t="s">
        <v>95</v>
      </c>
    </row>
    <row r="11" spans="1:17" s="82" customFormat="1" ht="12">
      <c r="A11" s="212"/>
      <c r="B11" s="230"/>
      <c r="C11" s="233" t="s">
        <v>96</v>
      </c>
      <c r="D11" s="88" t="s">
        <v>97</v>
      </c>
      <c r="E11" s="128">
        <v>2.4871767784189376</v>
      </c>
      <c r="F11" s="128">
        <v>2.9768949499687709</v>
      </c>
      <c r="G11" s="128">
        <v>2.5104038668736188</v>
      </c>
      <c r="H11" s="128">
        <v>2.2421355944569639</v>
      </c>
      <c r="I11" s="128">
        <v>3.1154718886339916</v>
      </c>
      <c r="J11" s="128">
        <v>3.2316202503699545</v>
      </c>
      <c r="K11" s="128">
        <v>3.279006175727575</v>
      </c>
      <c r="L11" s="194">
        <v>2</v>
      </c>
      <c r="M11" s="180">
        <v>-4.3</v>
      </c>
      <c r="N11" s="303">
        <v>4.5</v>
      </c>
      <c r="O11" s="110" t="s">
        <v>98</v>
      </c>
    </row>
    <row r="12" spans="1:17" s="82" customFormat="1" ht="12">
      <c r="A12" s="212"/>
      <c r="B12" s="230"/>
      <c r="C12" s="215"/>
      <c r="D12" s="86" t="s">
        <v>99</v>
      </c>
      <c r="E12" s="128">
        <v>6.040183948002519</v>
      </c>
      <c r="F12" s="128">
        <v>1.8536437510533423</v>
      </c>
      <c r="G12" s="128">
        <v>3.7807212690518197</v>
      </c>
      <c r="H12" s="128">
        <v>1.9962451570994326</v>
      </c>
      <c r="I12" s="128">
        <v>5.063355842118332</v>
      </c>
      <c r="J12" s="128">
        <v>4.4737951444925024</v>
      </c>
      <c r="K12" s="128">
        <v>6.3895160830023192</v>
      </c>
      <c r="L12" s="194">
        <v>6.6</v>
      </c>
      <c r="M12" s="180">
        <v>5.2</v>
      </c>
      <c r="N12" s="303">
        <v>5.9</v>
      </c>
      <c r="O12" s="110" t="s">
        <v>100</v>
      </c>
    </row>
    <row r="13" spans="1:17" s="82" customFormat="1" ht="12">
      <c r="A13" s="212"/>
      <c r="B13" s="230"/>
      <c r="C13" s="215"/>
      <c r="D13" s="86" t="s">
        <v>101</v>
      </c>
      <c r="E13" s="128">
        <v>-8.4946055436358225</v>
      </c>
      <c r="F13" s="128">
        <v>3.6427750507563834</v>
      </c>
      <c r="G13" s="128">
        <v>9.9378546400095988</v>
      </c>
      <c r="H13" s="128">
        <v>13.07639282171677</v>
      </c>
      <c r="I13" s="128">
        <v>18.966857522033305</v>
      </c>
      <c r="J13" s="128">
        <v>15.217121561976057</v>
      </c>
      <c r="K13" s="128">
        <v>-0.21891734883514991</v>
      </c>
      <c r="L13" s="194">
        <v>0.6</v>
      </c>
      <c r="M13" s="180">
        <v>-3.4</v>
      </c>
      <c r="N13" s="303">
        <v>1.4</v>
      </c>
      <c r="O13" s="110" t="s">
        <v>102</v>
      </c>
    </row>
    <row r="14" spans="1:17" s="82" customFormat="1" ht="12">
      <c r="A14" s="212"/>
      <c r="B14" s="230"/>
      <c r="C14" s="215"/>
      <c r="D14" s="89" t="s">
        <v>103</v>
      </c>
      <c r="E14" s="128">
        <v>10.370352991941457</v>
      </c>
      <c r="F14" s="128">
        <v>-13.011336505164309</v>
      </c>
      <c r="G14" s="128">
        <v>10.774073955280562</v>
      </c>
      <c r="H14" s="128">
        <v>4.2543399367552777</v>
      </c>
      <c r="I14" s="128">
        <v>3.4316602871113417</v>
      </c>
      <c r="J14" s="128">
        <v>25.848213360094167</v>
      </c>
      <c r="K14" s="128">
        <v>-4.08143504443969E-2</v>
      </c>
      <c r="L14" s="194">
        <v>-12.7</v>
      </c>
      <c r="M14" s="180">
        <v>14.5</v>
      </c>
      <c r="N14" s="303">
        <v>20.399999999999999</v>
      </c>
      <c r="O14" s="110" t="s">
        <v>104</v>
      </c>
    </row>
    <row r="15" spans="1:17" s="82" customFormat="1" ht="12">
      <c r="A15" s="212"/>
      <c r="B15" s="231"/>
      <c r="C15" s="234"/>
      <c r="D15" s="90" t="s">
        <v>105</v>
      </c>
      <c r="E15" s="128">
        <v>7.7259431448025415</v>
      </c>
      <c r="F15" s="128">
        <v>9.7638144305631585</v>
      </c>
      <c r="G15" s="128">
        <v>5.0050484898187335</v>
      </c>
      <c r="H15" s="128">
        <v>7.6285225313516962</v>
      </c>
      <c r="I15" s="128">
        <v>4.9889693804927555</v>
      </c>
      <c r="J15" s="128">
        <v>11.394072915809613</v>
      </c>
      <c r="K15" s="128">
        <v>5.557950542803904</v>
      </c>
      <c r="L15" s="194">
        <v>2</v>
      </c>
      <c r="M15" s="180">
        <v>6.2</v>
      </c>
      <c r="N15" s="303">
        <v>3.5</v>
      </c>
      <c r="O15" s="129" t="s">
        <v>106</v>
      </c>
    </row>
    <row r="16" spans="1:17" s="82" customFormat="1" ht="12">
      <c r="A16" s="212"/>
      <c r="B16" s="235" t="s">
        <v>107</v>
      </c>
      <c r="C16" s="236"/>
      <c r="D16" s="86" t="s">
        <v>88</v>
      </c>
      <c r="E16" s="128">
        <v>1.010644873001503</v>
      </c>
      <c r="F16" s="128">
        <v>1.0045887726755407</v>
      </c>
      <c r="G16" s="128">
        <v>1.0786450019019189</v>
      </c>
      <c r="H16" s="128">
        <v>0.99513897487216296</v>
      </c>
      <c r="I16" s="128">
        <v>0.88729610825948912</v>
      </c>
      <c r="J16" s="128">
        <v>0.81434438176844692</v>
      </c>
      <c r="K16" s="128">
        <v>0.75958950690241889</v>
      </c>
      <c r="L16" s="194">
        <v>0.7</v>
      </c>
      <c r="M16" s="180">
        <v>0.7</v>
      </c>
      <c r="N16" s="303">
        <v>0.7</v>
      </c>
      <c r="O16" s="110" t="s">
        <v>89</v>
      </c>
    </row>
    <row r="17" spans="1:15" s="82" customFormat="1" ht="12">
      <c r="A17" s="212"/>
      <c r="B17" s="235"/>
      <c r="C17" s="236"/>
      <c r="D17" s="86" t="s">
        <v>90</v>
      </c>
      <c r="E17" s="128">
        <v>35.796602601220215</v>
      </c>
      <c r="F17" s="128">
        <v>36.732798976853296</v>
      </c>
      <c r="G17" s="128">
        <v>35.70097754177862</v>
      </c>
      <c r="H17" s="128">
        <v>36.242915294569542</v>
      </c>
      <c r="I17" s="128">
        <v>36.141776569011022</v>
      </c>
      <c r="J17" s="128">
        <v>38.389228346987579</v>
      </c>
      <c r="K17" s="128">
        <v>38.183930367228605</v>
      </c>
      <c r="L17" s="194">
        <v>35.799999999999997</v>
      </c>
      <c r="M17" s="180">
        <v>36</v>
      </c>
      <c r="N17" s="303">
        <v>36.700000000000003</v>
      </c>
      <c r="O17" s="110" t="s">
        <v>91</v>
      </c>
    </row>
    <row r="18" spans="1:15" s="82" customFormat="1" ht="12">
      <c r="A18" s="212"/>
      <c r="B18" s="235"/>
      <c r="C18" s="236"/>
      <c r="D18" s="86" t="s">
        <v>92</v>
      </c>
      <c r="E18" s="128">
        <v>4.8223363905287702</v>
      </c>
      <c r="F18" s="128">
        <v>4.7939417499144854</v>
      </c>
      <c r="G18" s="128">
        <v>5.176898435438809</v>
      </c>
      <c r="H18" s="128">
        <v>5.6054053663921017</v>
      </c>
      <c r="I18" s="128">
        <v>6.4453600254458552</v>
      </c>
      <c r="J18" s="128">
        <v>6.9225806023212311</v>
      </c>
      <c r="K18" s="128">
        <v>6.9212695402292814</v>
      </c>
      <c r="L18" s="194">
        <v>7.3</v>
      </c>
      <c r="M18" s="180">
        <v>6.8</v>
      </c>
      <c r="N18" s="303">
        <v>6.5</v>
      </c>
      <c r="O18" s="110" t="s">
        <v>93</v>
      </c>
    </row>
    <row r="19" spans="1:15" s="82" customFormat="1" ht="12">
      <c r="A19" s="212"/>
      <c r="B19" s="235"/>
      <c r="C19" s="236"/>
      <c r="D19" s="86" t="s">
        <v>94</v>
      </c>
      <c r="E19" s="128">
        <v>56.909970180412714</v>
      </c>
      <c r="F19" s="128">
        <v>56.09609963020651</v>
      </c>
      <c r="G19" s="128">
        <v>56.819457687548876</v>
      </c>
      <c r="H19" s="128">
        <v>55.732221020637077</v>
      </c>
      <c r="I19" s="128">
        <v>55.116848395338955</v>
      </c>
      <c r="J19" s="128">
        <v>52.69677912013978</v>
      </c>
      <c r="K19" s="128">
        <v>53.131852802825009</v>
      </c>
      <c r="L19" s="194">
        <v>55.2</v>
      </c>
      <c r="M19" s="180">
        <v>55.3</v>
      </c>
      <c r="N19" s="303">
        <v>55.1</v>
      </c>
      <c r="O19" s="110" t="s">
        <v>95</v>
      </c>
    </row>
    <row r="20" spans="1:15" s="82" customFormat="1" ht="12">
      <c r="A20" s="212"/>
      <c r="B20" s="237" t="s">
        <v>108</v>
      </c>
      <c r="C20" s="238"/>
      <c r="D20" s="88" t="s">
        <v>97</v>
      </c>
      <c r="E20" s="128">
        <v>56.702519880106571</v>
      </c>
      <c r="F20" s="128">
        <v>54.697964444715133</v>
      </c>
      <c r="G20" s="128">
        <v>53.768314981722419</v>
      </c>
      <c r="H20" s="128">
        <v>51.243111958300581</v>
      </c>
      <c r="I20" s="128">
        <v>50.079686694742357</v>
      </c>
      <c r="J20" s="128">
        <v>47.517599656661652</v>
      </c>
      <c r="K20" s="128">
        <v>47.236151211592784</v>
      </c>
      <c r="L20" s="194">
        <v>48.2</v>
      </c>
      <c r="M20" s="180">
        <v>46</v>
      </c>
      <c r="N20" s="303">
        <v>54.8</v>
      </c>
      <c r="O20" s="110" t="s">
        <v>98</v>
      </c>
    </row>
    <row r="21" spans="1:15" s="82" customFormat="1" ht="12">
      <c r="A21" s="212"/>
      <c r="B21" s="235"/>
      <c r="C21" s="236"/>
      <c r="D21" s="86" t="s">
        <v>99</v>
      </c>
      <c r="E21" s="128">
        <v>13.501785070575597</v>
      </c>
      <c r="F21" s="128">
        <v>12.96209868419016</v>
      </c>
      <c r="G21" s="128">
        <v>13.014935921116891</v>
      </c>
      <c r="H21" s="128">
        <v>12.41490007550324</v>
      </c>
      <c r="I21" s="128">
        <v>12.455508976935702</v>
      </c>
      <c r="J21" s="128">
        <v>12.024650218744396</v>
      </c>
      <c r="K21" s="128">
        <v>12.482364015085791</v>
      </c>
      <c r="L21" s="194">
        <v>13.3</v>
      </c>
      <c r="M21" s="180">
        <v>14</v>
      </c>
      <c r="N21" s="303">
        <v>14</v>
      </c>
      <c r="O21" s="110" t="s">
        <v>100</v>
      </c>
    </row>
    <row r="22" spans="1:15" s="82" customFormat="1" ht="12">
      <c r="A22" s="212"/>
      <c r="B22" s="235"/>
      <c r="C22" s="236"/>
      <c r="D22" s="86" t="s">
        <v>101</v>
      </c>
      <c r="E22" s="128">
        <v>14.706697834807207</v>
      </c>
      <c r="F22" s="128">
        <v>14.304776954765217</v>
      </c>
      <c r="G22" s="128">
        <v>14.997891150955764</v>
      </c>
      <c r="H22" s="128">
        <v>15.787592136187964</v>
      </c>
      <c r="I22" s="128">
        <v>17.663570701657186</v>
      </c>
      <c r="J22" s="128">
        <v>18.972055512391144</v>
      </c>
      <c r="K22" s="128">
        <v>18.579985394298625</v>
      </c>
      <c r="L22" s="194">
        <v>19</v>
      </c>
      <c r="M22" s="180">
        <v>18.2</v>
      </c>
      <c r="N22" s="303">
        <v>18.600000000000001</v>
      </c>
      <c r="O22" s="110" t="s">
        <v>102</v>
      </c>
    </row>
    <row r="23" spans="1:15" s="82" customFormat="1" ht="12">
      <c r="A23" s="212"/>
      <c r="B23" s="235"/>
      <c r="C23" s="236"/>
      <c r="D23" s="86" t="s">
        <v>103</v>
      </c>
      <c r="E23" s="128">
        <v>11.420698808775741</v>
      </c>
      <c r="F23" s="128">
        <v>9.0303371687873568</v>
      </c>
      <c r="G23" s="128">
        <v>9.3721217016639855</v>
      </c>
      <c r="H23" s="128">
        <v>9.143423186970205</v>
      </c>
      <c r="I23" s="128">
        <v>9.0237247143721007</v>
      </c>
      <c r="J23" s="128">
        <v>10.168574537573587</v>
      </c>
      <c r="K23" s="128">
        <v>9.6221915542534528</v>
      </c>
      <c r="L23" s="194">
        <v>8.6</v>
      </c>
      <c r="M23" s="180">
        <v>9.6999999999999993</v>
      </c>
      <c r="N23" s="303">
        <v>10.8</v>
      </c>
      <c r="O23" s="110" t="s">
        <v>104</v>
      </c>
    </row>
    <row r="24" spans="1:15" s="82" customFormat="1" ht="12">
      <c r="A24" s="226"/>
      <c r="B24" s="224"/>
      <c r="C24" s="225"/>
      <c r="D24" s="90" t="s">
        <v>105</v>
      </c>
      <c r="E24" s="128">
        <v>5.4621569450098129</v>
      </c>
      <c r="F24" s="128">
        <v>5.6691991154552701</v>
      </c>
      <c r="G24" s="128">
        <v>5.7766866821319107</v>
      </c>
      <c r="H24" s="128">
        <v>5.76735397114411</v>
      </c>
      <c r="I24" s="128">
        <v>5.7369523758328116</v>
      </c>
      <c r="J24" s="128">
        <v>5.9515127625893056</v>
      </c>
      <c r="K24" s="128">
        <v>6.1060321447073402</v>
      </c>
      <c r="L24" s="194">
        <v>6.3</v>
      </c>
      <c r="M24" s="180">
        <v>6.7</v>
      </c>
      <c r="N24" s="303">
        <v>6.6</v>
      </c>
      <c r="O24" s="129" t="s">
        <v>109</v>
      </c>
    </row>
    <row r="25" spans="1:15" s="82" customFormat="1" ht="12">
      <c r="A25" s="208" t="s">
        <v>110</v>
      </c>
      <c r="B25" s="209"/>
      <c r="C25" s="209"/>
      <c r="D25" s="210"/>
      <c r="E25" s="125">
        <v>346130</v>
      </c>
      <c r="F25" s="125">
        <v>371438</v>
      </c>
      <c r="G25" s="125">
        <v>379420</v>
      </c>
      <c r="H25" s="125">
        <v>410304</v>
      </c>
      <c r="I25" s="125">
        <v>435856</v>
      </c>
      <c r="J25" s="125">
        <v>480588</v>
      </c>
      <c r="K25" s="125">
        <v>508393</v>
      </c>
      <c r="L25" s="193">
        <v>509199</v>
      </c>
      <c r="M25" s="181">
        <v>521459</v>
      </c>
      <c r="N25" s="304">
        <v>558227</v>
      </c>
      <c r="O25" s="110" t="s">
        <v>111</v>
      </c>
    </row>
    <row r="26" spans="1:15" s="82" customFormat="1" ht="12">
      <c r="A26" s="211"/>
      <c r="B26" s="211"/>
      <c r="C26" s="211"/>
      <c r="D26" s="212"/>
      <c r="E26" s="128">
        <v>23.70023847976632</v>
      </c>
      <c r="F26" s="128">
        <v>24.520556263926178</v>
      </c>
      <c r="G26" s="128">
        <v>24.110776669790187</v>
      </c>
      <c r="H26" s="128">
        <v>24.62764047160109</v>
      </c>
      <c r="I26" s="128">
        <v>24.906952803132491</v>
      </c>
      <c r="J26" s="128">
        <v>26.00820357396525</v>
      </c>
      <c r="K26" s="128">
        <v>26.687843084392348</v>
      </c>
      <c r="L26" s="194">
        <v>26.2</v>
      </c>
      <c r="M26" s="180">
        <v>26.7</v>
      </c>
      <c r="N26" s="303">
        <v>26.6</v>
      </c>
      <c r="O26" s="110" t="s">
        <v>112</v>
      </c>
    </row>
    <row r="27" spans="1:15" s="82" customFormat="1" ht="12">
      <c r="A27" s="211"/>
      <c r="B27" s="211"/>
      <c r="C27" s="211"/>
      <c r="D27" s="212"/>
      <c r="E27" s="130">
        <f t="shared" ref="E27:K27" si="0">E25/E4*100</f>
        <v>111.14750413435448</v>
      </c>
      <c r="F27" s="130">
        <f t="shared" si="0"/>
        <v>111.41580178774973</v>
      </c>
      <c r="G27" s="130">
        <f t="shared" si="0"/>
        <v>107.87098241573912</v>
      </c>
      <c r="H27" s="130">
        <f t="shared" si="0"/>
        <v>107.41561032310763</v>
      </c>
      <c r="I27" s="130">
        <f t="shared" si="0"/>
        <v>106.9748035283896</v>
      </c>
      <c r="J27" s="130">
        <f t="shared" si="0"/>
        <v>106.4599735061782</v>
      </c>
      <c r="K27" s="130">
        <f t="shared" si="0"/>
        <v>107.29099178001245</v>
      </c>
      <c r="L27" s="199">
        <v>106.45460722312234</v>
      </c>
      <c r="M27" s="182">
        <v>107.14727487543021</v>
      </c>
      <c r="N27" s="303">
        <v>105.9</v>
      </c>
      <c r="O27" s="110"/>
    </row>
    <row r="28" spans="1:15" s="82" customFormat="1" ht="12">
      <c r="A28" s="211"/>
      <c r="B28" s="213" t="s">
        <v>113</v>
      </c>
      <c r="C28" s="214"/>
      <c r="D28" s="91" t="s">
        <v>114</v>
      </c>
      <c r="E28" s="131">
        <v>46.672533515556886</v>
      </c>
      <c r="F28" s="131">
        <v>45.904859581148706</v>
      </c>
      <c r="G28" s="131">
        <v>47.308186390848512</v>
      </c>
      <c r="H28" s="131">
        <v>46.909511219195309</v>
      </c>
      <c r="I28" s="131">
        <v>46.763388316615242</v>
      </c>
      <c r="J28" s="131">
        <v>45.115342574076259</v>
      </c>
      <c r="K28" s="131">
        <v>45.347090100397885</v>
      </c>
      <c r="L28" s="195">
        <v>47.5</v>
      </c>
      <c r="M28" s="183">
        <v>47.6</v>
      </c>
      <c r="N28" s="305">
        <v>48.7</v>
      </c>
      <c r="O28" s="110" t="s">
        <v>115</v>
      </c>
    </row>
    <row r="29" spans="1:15" s="82" customFormat="1" ht="12">
      <c r="A29" s="211"/>
      <c r="B29" s="215"/>
      <c r="C29" s="216"/>
      <c r="D29" s="89" t="s">
        <v>116</v>
      </c>
      <c r="E29" s="131">
        <v>27.144985153244001</v>
      </c>
      <c r="F29" s="131">
        <v>28.884336628286945</v>
      </c>
      <c r="G29" s="131">
        <v>26.048722632095107</v>
      </c>
      <c r="H29" s="131">
        <v>27.168309146871277</v>
      </c>
      <c r="I29" s="131">
        <v>26.894902927240498</v>
      </c>
      <c r="J29" s="131">
        <v>28.656279194589402</v>
      </c>
      <c r="K29" s="131">
        <v>29.263315036622568</v>
      </c>
      <c r="L29" s="195">
        <v>24.9</v>
      </c>
      <c r="M29" s="183">
        <v>23.5</v>
      </c>
      <c r="N29" s="305">
        <v>21.8</v>
      </c>
      <c r="O29" s="110" t="s">
        <v>117</v>
      </c>
    </row>
    <row r="30" spans="1:15" s="82" customFormat="1" ht="12">
      <c r="A30" s="211"/>
      <c r="B30" s="215"/>
      <c r="C30" s="216"/>
      <c r="D30" s="89" t="s">
        <v>118</v>
      </c>
      <c r="E30" s="131">
        <v>8.0129784588143274</v>
      </c>
      <c r="F30" s="131">
        <v>7.6471423414526729</v>
      </c>
      <c r="G30" s="131">
        <v>7.8279431584007675</v>
      </c>
      <c r="H30" s="131">
        <v>8.040788909625519</v>
      </c>
      <c r="I30" s="131">
        <v>8.2713088479763481</v>
      </c>
      <c r="J30" s="131">
        <v>8.1905214374516557</v>
      </c>
      <c r="K30" s="131">
        <v>8.1688691219037164</v>
      </c>
      <c r="L30" s="195">
        <v>8.4</v>
      </c>
      <c r="M30" s="183">
        <v>8.1</v>
      </c>
      <c r="N30" s="305">
        <v>8.4</v>
      </c>
      <c r="O30" s="110" t="s">
        <v>119</v>
      </c>
    </row>
    <row r="31" spans="1:15" s="82" customFormat="1" ht="12">
      <c r="A31" s="208" t="s">
        <v>191</v>
      </c>
      <c r="B31" s="209"/>
      <c r="C31" s="209"/>
      <c r="D31" s="210"/>
      <c r="E31" s="125">
        <v>187363</v>
      </c>
      <c r="F31" s="125">
        <v>198853</v>
      </c>
      <c r="G31" s="125">
        <v>208407</v>
      </c>
      <c r="H31" s="125">
        <v>224471</v>
      </c>
      <c r="I31" s="125">
        <v>234502</v>
      </c>
      <c r="J31" s="125">
        <v>247719</v>
      </c>
      <c r="K31" s="125">
        <v>258691</v>
      </c>
      <c r="L31" s="193">
        <v>271140</v>
      </c>
      <c r="M31" s="181">
        <v>283455</v>
      </c>
      <c r="N31" s="304">
        <v>298601</v>
      </c>
      <c r="O31" s="110" t="s">
        <v>120</v>
      </c>
    </row>
    <row r="32" spans="1:15" s="82" customFormat="1" ht="12">
      <c r="A32" s="217"/>
      <c r="B32" s="211"/>
      <c r="C32" s="211"/>
      <c r="D32" s="212"/>
      <c r="E32" s="128">
        <v>5.3396433543588531</v>
      </c>
      <c r="F32" s="128">
        <v>6.132461624540209</v>
      </c>
      <c r="G32" s="128">
        <v>4.804532414473889</v>
      </c>
      <c r="H32" s="128">
        <v>7.7075594347000873</v>
      </c>
      <c r="I32" s="128">
        <v>4.4687715906624046</v>
      </c>
      <c r="J32" s="128">
        <v>5.6361667089030396</v>
      </c>
      <c r="K32" s="128">
        <v>4.4294038282329202</v>
      </c>
      <c r="L32" s="194">
        <v>4.5</v>
      </c>
      <c r="M32" s="180">
        <v>3.2</v>
      </c>
      <c r="N32" s="303">
        <v>4.5999999999999996</v>
      </c>
      <c r="O32" s="110"/>
    </row>
    <row r="33" spans="1:17" s="82" customFormat="1" ht="12">
      <c r="A33" s="218" t="s">
        <v>121</v>
      </c>
      <c r="B33" s="220" t="s">
        <v>122</v>
      </c>
      <c r="C33" s="221"/>
      <c r="D33" s="92" t="s">
        <v>123</v>
      </c>
      <c r="E33" s="125">
        <v>26007</v>
      </c>
      <c r="F33" s="125">
        <v>27492</v>
      </c>
      <c r="G33" s="125">
        <v>28638</v>
      </c>
      <c r="H33" s="125">
        <v>30748</v>
      </c>
      <c r="I33" s="125">
        <v>32336</v>
      </c>
      <c r="J33" s="125">
        <v>35307</v>
      </c>
      <c r="K33" s="125">
        <v>36362</v>
      </c>
      <c r="L33" s="193">
        <v>36133</v>
      </c>
      <c r="M33" s="181">
        <v>36305</v>
      </c>
      <c r="N33" s="304">
        <v>38720</v>
      </c>
      <c r="O33" s="110"/>
    </row>
    <row r="34" spans="1:17" s="82" customFormat="1" ht="12">
      <c r="A34" s="219"/>
      <c r="B34" s="220"/>
      <c r="C34" s="221"/>
      <c r="D34" s="93" t="s">
        <v>124</v>
      </c>
      <c r="E34" s="128">
        <v>90.324037092348831</v>
      </c>
      <c r="F34" s="128">
        <v>92.103588059901497</v>
      </c>
      <c r="G34" s="128">
        <v>92.796733741615625</v>
      </c>
      <c r="H34" s="128">
        <v>94.446492198058735</v>
      </c>
      <c r="I34" s="128">
        <v>94.988543563832906</v>
      </c>
      <c r="J34" s="128">
        <v>98.53757919120315</v>
      </c>
      <c r="K34" s="128">
        <v>98.764157861857299</v>
      </c>
      <c r="L34" s="194">
        <v>97.11083637927328</v>
      </c>
      <c r="M34" s="180">
        <v>97.100751557944847</v>
      </c>
      <c r="N34" s="303">
        <v>96.498442367601243</v>
      </c>
      <c r="O34" s="110"/>
    </row>
    <row r="35" spans="1:17" s="82" customFormat="1" ht="12">
      <c r="A35" s="219"/>
      <c r="B35" s="220" t="s">
        <v>97</v>
      </c>
      <c r="C35" s="221"/>
      <c r="D35" s="93" t="s">
        <v>123</v>
      </c>
      <c r="E35" s="125">
        <v>14746</v>
      </c>
      <c r="F35" s="125">
        <v>15038</v>
      </c>
      <c r="G35" s="125">
        <v>15398</v>
      </c>
      <c r="H35" s="125">
        <v>15756</v>
      </c>
      <c r="I35" s="125">
        <v>16194</v>
      </c>
      <c r="J35" s="125">
        <v>16777</v>
      </c>
      <c r="K35" s="125">
        <v>17176</v>
      </c>
      <c r="L35" s="193">
        <v>17399</v>
      </c>
      <c r="M35" s="181">
        <v>16694</v>
      </c>
      <c r="N35" s="304">
        <v>17743</v>
      </c>
      <c r="O35" s="110"/>
    </row>
    <row r="36" spans="1:17" s="82" customFormat="1" ht="12">
      <c r="A36" s="219"/>
      <c r="B36" s="220"/>
      <c r="C36" s="221"/>
      <c r="D36" s="93" t="s">
        <v>124</v>
      </c>
      <c r="E36" s="128">
        <v>100.36071598720478</v>
      </c>
      <c r="F36" s="128">
        <v>100.22660623833644</v>
      </c>
      <c r="G36" s="128">
        <v>100.26697922771375</v>
      </c>
      <c r="H36" s="128">
        <v>99.898554400202897</v>
      </c>
      <c r="I36" s="128">
        <v>99.496190710248214</v>
      </c>
      <c r="J36" s="128">
        <v>98.71146152035773</v>
      </c>
      <c r="K36" s="128">
        <v>97.947080291970806</v>
      </c>
      <c r="L36" s="194">
        <v>96.865605166462529</v>
      </c>
      <c r="M36" s="180">
        <v>96.513846331733816</v>
      </c>
      <c r="N36" s="303">
        <v>96.24627068077028</v>
      </c>
      <c r="O36" s="110"/>
    </row>
    <row r="37" spans="1:17" s="82" customFormat="1" ht="12">
      <c r="A37" s="219"/>
      <c r="B37" s="222" t="s">
        <v>192</v>
      </c>
      <c r="C37" s="223"/>
      <c r="D37" s="93" t="s">
        <v>123</v>
      </c>
      <c r="E37" s="125">
        <v>15647</v>
      </c>
      <c r="F37" s="125">
        <v>16399</v>
      </c>
      <c r="G37" s="125">
        <v>16969</v>
      </c>
      <c r="H37" s="125">
        <v>18069</v>
      </c>
      <c r="I37" s="125">
        <v>18611</v>
      </c>
      <c r="J37" s="125">
        <v>19375</v>
      </c>
      <c r="K37" s="125">
        <v>19851</v>
      </c>
      <c r="L37" s="193">
        <v>20482</v>
      </c>
      <c r="M37" s="181">
        <v>21145</v>
      </c>
      <c r="N37" s="304">
        <v>21937</v>
      </c>
      <c r="O37" s="110"/>
    </row>
    <row r="38" spans="1:17" s="82" customFormat="1" ht="12">
      <c r="A38" s="219"/>
      <c r="B38" s="224"/>
      <c r="C38" s="225"/>
      <c r="D38" s="94" t="s">
        <v>124</v>
      </c>
      <c r="E38" s="132">
        <v>99.59264209789319</v>
      </c>
      <c r="F38" s="132">
        <v>99.799172346640702</v>
      </c>
      <c r="G38" s="132">
        <v>99.78242973068329</v>
      </c>
      <c r="H38" s="132">
        <v>100.03321707357581</v>
      </c>
      <c r="I38" s="132">
        <v>100.49136069114471</v>
      </c>
      <c r="J38" s="132">
        <v>100.89043949177255</v>
      </c>
      <c r="K38" s="133">
        <v>99.783854428470889</v>
      </c>
      <c r="L38" s="200">
        <v>100.40196078431372</v>
      </c>
      <c r="M38" s="192">
        <v>99.717047866069322</v>
      </c>
      <c r="N38" s="306">
        <v>98.726372637263722</v>
      </c>
      <c r="O38" s="115"/>
    </row>
    <row r="39" spans="1:17" s="82" customFormat="1" ht="78.75" customHeight="1">
      <c r="A39" s="307" t="s">
        <v>294</v>
      </c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95"/>
      <c r="M39" s="95"/>
      <c r="N39" s="95"/>
      <c r="O39" s="96" t="s">
        <v>195</v>
      </c>
    </row>
    <row r="40" spans="1:17" s="134" customFormat="1" ht="13.5" customHeight="1">
      <c r="A40" s="118" t="s">
        <v>193</v>
      </c>
      <c r="B40" s="118"/>
      <c r="C40" s="97"/>
      <c r="D40" s="97"/>
      <c r="E40" s="97"/>
      <c r="F40" s="97"/>
      <c r="G40" s="97"/>
      <c r="H40" s="97"/>
      <c r="I40" s="98"/>
      <c r="J40" s="95"/>
      <c r="K40" s="95"/>
      <c r="L40" s="95"/>
      <c r="M40" s="95"/>
      <c r="N40" s="95"/>
      <c r="O40" s="95"/>
      <c r="P40" s="82"/>
      <c r="Q40" s="82"/>
    </row>
  </sheetData>
  <mergeCells count="22">
    <mergeCell ref="A4:D5"/>
    <mergeCell ref="A1:E1"/>
    <mergeCell ref="G1:O1"/>
    <mergeCell ref="A2:D2"/>
    <mergeCell ref="E2:O2"/>
    <mergeCell ref="A3:D3"/>
    <mergeCell ref="A6:A24"/>
    <mergeCell ref="B6:D6"/>
    <mergeCell ref="B7:B15"/>
    <mergeCell ref="C7:C10"/>
    <mergeCell ref="C11:C15"/>
    <mergeCell ref="B16:C19"/>
    <mergeCell ref="B20:C24"/>
    <mergeCell ref="A25:D27"/>
    <mergeCell ref="A28:A30"/>
    <mergeCell ref="B28:C30"/>
    <mergeCell ref="A31:D32"/>
    <mergeCell ref="A33:A38"/>
    <mergeCell ref="B33:C34"/>
    <mergeCell ref="B35:C36"/>
    <mergeCell ref="B37:C38"/>
    <mergeCell ref="A39:K39"/>
  </mergeCells>
  <phoneticPr fontId="20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view="pageBreakPreview" zoomScale="80" zoomScaleNormal="100" zoomScaleSheetLayoutView="80" workbookViewId="0">
      <selection activeCell="M19" sqref="A19:M19"/>
    </sheetView>
  </sheetViews>
  <sheetFormatPr defaultRowHeight="14.25"/>
  <cols>
    <col min="1" max="1" width="35.375" style="117" customWidth="1"/>
    <col min="2" max="2" width="10.625" style="117" customWidth="1"/>
    <col min="3" max="3" width="11.375" style="117" customWidth="1"/>
    <col min="4" max="9" width="10.625" style="117" customWidth="1"/>
    <col min="10" max="11" width="10.625" style="189" customWidth="1"/>
    <col min="12" max="12" width="35.75" style="117" customWidth="1"/>
    <col min="13" max="13" width="35.75" style="320" customWidth="1"/>
    <col min="14" max="14" width="12.375" style="117" bestFit="1" customWidth="1"/>
    <col min="15" max="15" width="11.375" style="117" customWidth="1"/>
    <col min="16" max="17" width="10.625" style="117" customWidth="1"/>
    <col min="18" max="21" width="12.375" style="117" bestFit="1" customWidth="1"/>
    <col min="22" max="23" width="12.625" style="189" bestFit="1" customWidth="1"/>
    <col min="24" max="24" width="35.75" style="117" customWidth="1"/>
    <col min="25" max="16384" width="9" style="117"/>
  </cols>
  <sheetData>
    <row r="1" spans="1:24" s="101" customFormat="1" ht="24.75" customHeight="1">
      <c r="A1" s="239" t="s">
        <v>285</v>
      </c>
      <c r="B1" s="246"/>
      <c r="C1" s="246"/>
      <c r="D1" s="246"/>
      <c r="E1" s="246"/>
      <c r="F1" s="246"/>
      <c r="G1" s="246"/>
      <c r="H1" s="239" t="s">
        <v>125</v>
      </c>
      <c r="I1" s="246"/>
      <c r="J1" s="246"/>
      <c r="K1" s="246"/>
      <c r="L1" s="246"/>
      <c r="M1" s="321" t="s">
        <v>300</v>
      </c>
      <c r="N1" s="321"/>
      <c r="O1" s="321"/>
      <c r="P1" s="321"/>
      <c r="Q1" s="321"/>
      <c r="R1" s="321"/>
      <c r="S1" s="321"/>
      <c r="T1" s="239" t="s">
        <v>301</v>
      </c>
      <c r="U1" s="322"/>
      <c r="V1" s="322"/>
      <c r="W1" s="322"/>
      <c r="X1" s="322"/>
    </row>
    <row r="2" spans="1:24" s="103" customFormat="1" ht="12.75" thickBot="1">
      <c r="A2" s="102" t="s">
        <v>126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M2" s="316" t="s">
        <v>126</v>
      </c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323" t="s">
        <v>302</v>
      </c>
    </row>
    <row r="3" spans="1:24" s="104" customFormat="1" ht="14.1" customHeight="1">
      <c r="A3" s="247" t="s">
        <v>127</v>
      </c>
      <c r="B3" s="244">
        <v>2020</v>
      </c>
      <c r="C3" s="248"/>
      <c r="D3" s="248"/>
      <c r="E3" s="248"/>
      <c r="F3" s="248"/>
      <c r="G3" s="248"/>
      <c r="H3" s="248"/>
      <c r="I3" s="248"/>
      <c r="J3" s="248"/>
      <c r="K3" s="248"/>
      <c r="L3" s="249" t="s">
        <v>128</v>
      </c>
      <c r="M3" s="317" t="s">
        <v>297</v>
      </c>
      <c r="N3" s="244">
        <v>2021</v>
      </c>
      <c r="O3" s="248"/>
      <c r="P3" s="248"/>
      <c r="Q3" s="248"/>
      <c r="R3" s="248"/>
      <c r="S3" s="248"/>
      <c r="T3" s="248"/>
      <c r="U3" s="248"/>
      <c r="V3" s="248"/>
      <c r="W3" s="248"/>
      <c r="X3" s="249" t="s">
        <v>128</v>
      </c>
    </row>
    <row r="4" spans="1:24" s="104" customFormat="1" ht="29.25" customHeight="1">
      <c r="A4" s="219"/>
      <c r="B4" s="218" t="s">
        <v>129</v>
      </c>
      <c r="C4" s="220"/>
      <c r="D4" s="252" t="s">
        <v>130</v>
      </c>
      <c r="E4" s="220"/>
      <c r="F4" s="252" t="s">
        <v>131</v>
      </c>
      <c r="G4" s="220"/>
      <c r="H4" s="253" t="s">
        <v>132</v>
      </c>
      <c r="I4" s="219"/>
      <c r="J4" s="252" t="s">
        <v>133</v>
      </c>
      <c r="K4" s="220"/>
      <c r="L4" s="250"/>
      <c r="M4" s="220"/>
      <c r="N4" s="218" t="s">
        <v>129</v>
      </c>
      <c r="O4" s="220"/>
      <c r="P4" s="252" t="s">
        <v>130</v>
      </c>
      <c r="Q4" s="220"/>
      <c r="R4" s="252" t="s">
        <v>131</v>
      </c>
      <c r="S4" s="220"/>
      <c r="T4" s="253" t="s">
        <v>132</v>
      </c>
      <c r="U4" s="219"/>
      <c r="V4" s="252" t="s">
        <v>133</v>
      </c>
      <c r="W4" s="220"/>
      <c r="X4" s="250"/>
    </row>
    <row r="5" spans="1:24" s="104" customFormat="1" ht="29.25" customHeight="1">
      <c r="A5" s="219"/>
      <c r="B5" s="105" t="s">
        <v>134</v>
      </c>
      <c r="C5" s="106" t="s">
        <v>135</v>
      </c>
      <c r="D5" s="105" t="s">
        <v>134</v>
      </c>
      <c r="E5" s="106" t="s">
        <v>135</v>
      </c>
      <c r="F5" s="105" t="s">
        <v>134</v>
      </c>
      <c r="G5" s="106" t="s">
        <v>135</v>
      </c>
      <c r="H5" s="105" t="s">
        <v>134</v>
      </c>
      <c r="I5" s="106" t="s">
        <v>135</v>
      </c>
      <c r="J5" s="121" t="s">
        <v>134</v>
      </c>
      <c r="K5" s="122" t="s">
        <v>135</v>
      </c>
      <c r="L5" s="251"/>
      <c r="M5" s="220"/>
      <c r="N5" s="203" t="s">
        <v>134</v>
      </c>
      <c r="O5" s="204" t="s">
        <v>135</v>
      </c>
      <c r="P5" s="203" t="s">
        <v>134</v>
      </c>
      <c r="Q5" s="204" t="s">
        <v>135</v>
      </c>
      <c r="R5" s="203" t="s">
        <v>134</v>
      </c>
      <c r="S5" s="204" t="s">
        <v>135</v>
      </c>
      <c r="T5" s="203" t="s">
        <v>134</v>
      </c>
      <c r="U5" s="204" t="s">
        <v>135</v>
      </c>
      <c r="V5" s="203" t="s">
        <v>134</v>
      </c>
      <c r="W5" s="204" t="s">
        <v>135</v>
      </c>
      <c r="X5" s="251"/>
    </row>
    <row r="6" spans="1:24" s="104" customFormat="1" ht="14.1" customHeight="1">
      <c r="A6" s="107" t="s">
        <v>136</v>
      </c>
      <c r="B6" s="108" t="s">
        <v>292</v>
      </c>
      <c r="C6" s="108">
        <v>248362460</v>
      </c>
      <c r="D6" s="108" t="s">
        <v>292</v>
      </c>
      <c r="E6" s="108" t="s">
        <v>292</v>
      </c>
      <c r="F6" s="108" t="s">
        <v>292</v>
      </c>
      <c r="G6" s="108" t="s">
        <v>292</v>
      </c>
      <c r="H6" s="108" t="s">
        <v>292</v>
      </c>
      <c r="I6" s="109" t="s">
        <v>292</v>
      </c>
      <c r="J6" s="184" t="s">
        <v>292</v>
      </c>
      <c r="K6" s="185">
        <v>248362460</v>
      </c>
      <c r="L6" s="110" t="s">
        <v>137</v>
      </c>
      <c r="M6" s="166" t="s">
        <v>136</v>
      </c>
      <c r="N6" s="308" t="s">
        <v>292</v>
      </c>
      <c r="O6" s="308" t="s">
        <v>292</v>
      </c>
      <c r="P6" s="308" t="s">
        <v>292</v>
      </c>
      <c r="Q6" s="308" t="s">
        <v>292</v>
      </c>
      <c r="R6" s="308" t="s">
        <v>292</v>
      </c>
      <c r="S6" s="308" t="s">
        <v>292</v>
      </c>
      <c r="T6" s="308" t="s">
        <v>292</v>
      </c>
      <c r="U6" s="308">
        <v>271863762</v>
      </c>
      <c r="V6" s="309" t="s">
        <v>292</v>
      </c>
      <c r="W6" s="310">
        <v>271863762</v>
      </c>
      <c r="X6" s="110" t="s">
        <v>137</v>
      </c>
    </row>
    <row r="7" spans="1:24" s="104" customFormat="1" ht="14.1" customHeight="1">
      <c r="A7" s="107" t="s">
        <v>138</v>
      </c>
      <c r="B7" s="108" t="s">
        <v>292</v>
      </c>
      <c r="C7" s="109">
        <v>123687489</v>
      </c>
      <c r="D7" s="108" t="s">
        <v>292</v>
      </c>
      <c r="E7" s="109">
        <v>97452059</v>
      </c>
      <c r="F7" s="108" t="s">
        <v>292</v>
      </c>
      <c r="G7" s="109">
        <v>1432115</v>
      </c>
      <c r="H7" s="108" t="s">
        <v>292</v>
      </c>
      <c r="I7" s="109">
        <v>258258</v>
      </c>
      <c r="J7" s="184" t="s">
        <v>292</v>
      </c>
      <c r="K7" s="185">
        <v>24545057</v>
      </c>
      <c r="L7" s="110" t="s">
        <v>139</v>
      </c>
      <c r="M7" s="166" t="s">
        <v>138</v>
      </c>
      <c r="N7" s="308" t="s">
        <v>292</v>
      </c>
      <c r="O7" s="308">
        <v>102856449</v>
      </c>
      <c r="P7" s="308" t="s">
        <v>292</v>
      </c>
      <c r="Q7" s="308">
        <v>1974182</v>
      </c>
      <c r="R7" s="308" t="s">
        <v>292</v>
      </c>
      <c r="S7" s="308">
        <v>518755</v>
      </c>
      <c r="T7" s="308" t="s">
        <v>292</v>
      </c>
      <c r="U7" s="308">
        <v>21523090</v>
      </c>
      <c r="V7" s="309" t="s">
        <v>292</v>
      </c>
      <c r="W7" s="310">
        <v>126872476</v>
      </c>
      <c r="X7" s="110" t="s">
        <v>139</v>
      </c>
    </row>
    <row r="8" spans="1:24" s="104" customFormat="1" ht="14.1" customHeight="1">
      <c r="A8" s="107" t="s">
        <v>140</v>
      </c>
      <c r="B8" s="108" t="s">
        <v>292</v>
      </c>
      <c r="C8" s="108">
        <v>42261787</v>
      </c>
      <c r="D8" s="108" t="s">
        <v>292</v>
      </c>
      <c r="E8" s="108" t="s">
        <v>292</v>
      </c>
      <c r="F8" s="108" t="s">
        <v>292</v>
      </c>
      <c r="G8" s="109" t="s">
        <v>292</v>
      </c>
      <c r="H8" s="108" t="s">
        <v>292</v>
      </c>
      <c r="I8" s="108">
        <v>42261787</v>
      </c>
      <c r="J8" s="184" t="s">
        <v>292</v>
      </c>
      <c r="K8" s="185" t="s">
        <v>292</v>
      </c>
      <c r="L8" s="110" t="s">
        <v>141</v>
      </c>
      <c r="M8" s="166" t="s">
        <v>140</v>
      </c>
      <c r="N8" s="308" t="s">
        <v>292</v>
      </c>
      <c r="O8" s="308" t="s">
        <v>292</v>
      </c>
      <c r="P8" s="308" t="s">
        <v>292</v>
      </c>
      <c r="Q8" s="308" t="s">
        <v>292</v>
      </c>
      <c r="R8" s="308" t="s">
        <v>292</v>
      </c>
      <c r="S8" s="308">
        <v>46920025</v>
      </c>
      <c r="T8" s="308" t="s">
        <v>292</v>
      </c>
      <c r="U8" s="308" t="s">
        <v>292</v>
      </c>
      <c r="V8" s="309" t="s">
        <v>292</v>
      </c>
      <c r="W8" s="310">
        <v>46920025</v>
      </c>
      <c r="X8" s="110" t="s">
        <v>141</v>
      </c>
    </row>
    <row r="9" spans="1:24" s="104" customFormat="1" ht="14.1" customHeight="1">
      <c r="A9" s="107" t="s">
        <v>142</v>
      </c>
      <c r="B9" s="109">
        <v>58406018</v>
      </c>
      <c r="C9" s="109">
        <v>57511543</v>
      </c>
      <c r="D9" s="109">
        <v>43775730</v>
      </c>
      <c r="E9" s="109">
        <v>14490677</v>
      </c>
      <c r="F9" s="109">
        <v>3432103</v>
      </c>
      <c r="G9" s="109">
        <v>4429963</v>
      </c>
      <c r="H9" s="109">
        <v>3696139</v>
      </c>
      <c r="I9" s="109">
        <v>5482647</v>
      </c>
      <c r="J9" s="185">
        <v>7502046</v>
      </c>
      <c r="K9" s="185">
        <v>33108256</v>
      </c>
      <c r="L9" s="110" t="s">
        <v>143</v>
      </c>
      <c r="M9" s="166" t="s">
        <v>142</v>
      </c>
      <c r="N9" s="308">
        <v>55359376</v>
      </c>
      <c r="O9" s="308">
        <v>19608353</v>
      </c>
      <c r="P9" s="308">
        <v>3839541</v>
      </c>
      <c r="Q9" s="308">
        <v>4573871</v>
      </c>
      <c r="R9" s="308">
        <v>3731263</v>
      </c>
      <c r="S9" s="308">
        <v>5911735</v>
      </c>
      <c r="T9" s="308">
        <v>8981284</v>
      </c>
      <c r="U9" s="308">
        <v>36889453</v>
      </c>
      <c r="V9" s="310">
        <v>71911464</v>
      </c>
      <c r="W9" s="310">
        <v>66983413</v>
      </c>
      <c r="X9" s="110" t="s">
        <v>143</v>
      </c>
    </row>
    <row r="10" spans="1:24" s="104" customFormat="1" ht="14.1" customHeight="1">
      <c r="A10" s="107" t="s">
        <v>144</v>
      </c>
      <c r="B10" s="109">
        <v>24835621</v>
      </c>
      <c r="C10" s="109">
        <v>19708557</v>
      </c>
      <c r="D10" s="109">
        <v>10591189</v>
      </c>
      <c r="E10" s="109">
        <v>4563935</v>
      </c>
      <c r="F10" s="109">
        <v>3046247</v>
      </c>
      <c r="G10" s="109">
        <v>4261256</v>
      </c>
      <c r="H10" s="109">
        <v>3696139</v>
      </c>
      <c r="I10" s="109">
        <v>4164301</v>
      </c>
      <c r="J10" s="185">
        <v>7502046</v>
      </c>
      <c r="K10" s="185">
        <v>6719064</v>
      </c>
      <c r="L10" s="110" t="s">
        <v>145</v>
      </c>
      <c r="M10" s="166" t="s">
        <v>144</v>
      </c>
      <c r="N10" s="308">
        <v>10454343</v>
      </c>
      <c r="O10" s="308">
        <v>4598981</v>
      </c>
      <c r="P10" s="308">
        <v>2907077</v>
      </c>
      <c r="Q10" s="308">
        <v>4312321</v>
      </c>
      <c r="R10" s="308">
        <v>3731263</v>
      </c>
      <c r="S10" s="308">
        <v>4428813</v>
      </c>
      <c r="T10" s="308">
        <v>8981284</v>
      </c>
      <c r="U10" s="308">
        <v>6896002</v>
      </c>
      <c r="V10" s="310">
        <v>26073967</v>
      </c>
      <c r="W10" s="310">
        <v>20236118</v>
      </c>
      <c r="X10" s="110" t="s">
        <v>145</v>
      </c>
    </row>
    <row r="11" spans="1:24" s="104" customFormat="1" ht="14.1" customHeight="1">
      <c r="A11" s="107" t="s">
        <v>146</v>
      </c>
      <c r="B11" s="109">
        <v>32824204</v>
      </c>
      <c r="C11" s="109">
        <v>26038280</v>
      </c>
      <c r="D11" s="109">
        <v>32444337</v>
      </c>
      <c r="E11" s="109">
        <v>8840540</v>
      </c>
      <c r="F11" s="108">
        <v>379867</v>
      </c>
      <c r="G11" s="109">
        <v>154221</v>
      </c>
      <c r="H11" s="108" t="s">
        <v>292</v>
      </c>
      <c r="I11" s="109">
        <v>1313946</v>
      </c>
      <c r="J11" s="185" t="s">
        <v>292</v>
      </c>
      <c r="K11" s="185">
        <v>15729573</v>
      </c>
      <c r="L11" s="110" t="s">
        <v>147</v>
      </c>
      <c r="M11" s="166" t="s">
        <v>146</v>
      </c>
      <c r="N11" s="308">
        <v>43954211</v>
      </c>
      <c r="O11" s="308">
        <v>12029199</v>
      </c>
      <c r="P11" s="308">
        <v>920869</v>
      </c>
      <c r="Q11" s="308">
        <v>251007</v>
      </c>
      <c r="R11" s="308" t="s">
        <v>292</v>
      </c>
      <c r="S11" s="308">
        <v>1478630</v>
      </c>
      <c r="T11" s="308" t="s">
        <v>292</v>
      </c>
      <c r="U11" s="308">
        <v>19437185</v>
      </c>
      <c r="V11" s="310">
        <v>44875079</v>
      </c>
      <c r="W11" s="310">
        <v>33196021</v>
      </c>
      <c r="X11" s="110" t="s">
        <v>147</v>
      </c>
    </row>
    <row r="12" spans="1:24" s="104" customFormat="1" ht="14.1" customHeight="1">
      <c r="A12" s="107" t="s">
        <v>148</v>
      </c>
      <c r="B12" s="109">
        <v>20512018</v>
      </c>
      <c r="C12" s="109">
        <v>14815875</v>
      </c>
      <c r="D12" s="109">
        <v>20132150</v>
      </c>
      <c r="E12" s="109">
        <v>8840540</v>
      </c>
      <c r="F12" s="108">
        <v>379867</v>
      </c>
      <c r="G12" s="109">
        <v>154221</v>
      </c>
      <c r="H12" s="108" t="s">
        <v>292</v>
      </c>
      <c r="I12" s="109">
        <v>1313946</v>
      </c>
      <c r="J12" s="185" t="s">
        <v>292</v>
      </c>
      <c r="K12" s="185">
        <v>4507168</v>
      </c>
      <c r="L12" s="110" t="s">
        <v>149</v>
      </c>
      <c r="M12" s="166" t="s">
        <v>148</v>
      </c>
      <c r="N12" s="308">
        <v>31511738</v>
      </c>
      <c r="O12" s="308">
        <v>12029199</v>
      </c>
      <c r="P12" s="308">
        <v>920869</v>
      </c>
      <c r="Q12" s="308">
        <v>251007</v>
      </c>
      <c r="R12" s="308" t="s">
        <v>292</v>
      </c>
      <c r="S12" s="308">
        <v>1478630</v>
      </c>
      <c r="T12" s="308" t="s">
        <v>292</v>
      </c>
      <c r="U12" s="308">
        <v>8081889</v>
      </c>
      <c r="V12" s="310">
        <v>32432607</v>
      </c>
      <c r="W12" s="310">
        <v>21840725</v>
      </c>
      <c r="X12" s="110" t="s">
        <v>149</v>
      </c>
    </row>
    <row r="13" spans="1:24" s="104" customFormat="1" ht="14.1" customHeight="1">
      <c r="A13" s="107" t="s">
        <v>150</v>
      </c>
      <c r="B13" s="109">
        <v>12312187</v>
      </c>
      <c r="C13" s="108">
        <v>11222404</v>
      </c>
      <c r="D13" s="108">
        <v>12312187</v>
      </c>
      <c r="E13" s="108" t="s">
        <v>292</v>
      </c>
      <c r="F13" s="108" t="s">
        <v>292</v>
      </c>
      <c r="G13" s="108" t="s">
        <v>292</v>
      </c>
      <c r="H13" s="108" t="s">
        <v>292</v>
      </c>
      <c r="I13" s="109" t="s">
        <v>292</v>
      </c>
      <c r="J13" s="185" t="s">
        <v>292</v>
      </c>
      <c r="K13" s="185">
        <v>11222404</v>
      </c>
      <c r="L13" s="110" t="s">
        <v>151</v>
      </c>
      <c r="M13" s="166" t="s">
        <v>150</v>
      </c>
      <c r="N13" s="308">
        <v>12442473</v>
      </c>
      <c r="O13" s="308" t="s">
        <v>292</v>
      </c>
      <c r="P13" s="308" t="s">
        <v>292</v>
      </c>
      <c r="Q13" s="308" t="s">
        <v>292</v>
      </c>
      <c r="R13" s="308" t="s">
        <v>292</v>
      </c>
      <c r="S13" s="308" t="s">
        <v>292</v>
      </c>
      <c r="T13" s="308" t="s">
        <v>292</v>
      </c>
      <c r="U13" s="308">
        <v>11355296</v>
      </c>
      <c r="V13" s="310">
        <v>12442473</v>
      </c>
      <c r="W13" s="310">
        <v>11355296</v>
      </c>
      <c r="X13" s="110" t="s">
        <v>151</v>
      </c>
    </row>
    <row r="14" spans="1:24" s="104" customFormat="1" ht="14.1" customHeight="1">
      <c r="A14" s="107" t="s">
        <v>152</v>
      </c>
      <c r="B14" s="109">
        <v>746192</v>
      </c>
      <c r="C14" s="109">
        <v>710239</v>
      </c>
      <c r="D14" s="109">
        <v>740203</v>
      </c>
      <c r="E14" s="109">
        <v>695754</v>
      </c>
      <c r="F14" s="108">
        <v>5989</v>
      </c>
      <c r="G14" s="108">
        <v>14485</v>
      </c>
      <c r="H14" s="108" t="s">
        <v>292</v>
      </c>
      <c r="I14" s="108" t="s">
        <v>292</v>
      </c>
      <c r="J14" s="185" t="s">
        <v>292</v>
      </c>
      <c r="K14" s="185" t="s">
        <v>292</v>
      </c>
      <c r="L14" s="110" t="s">
        <v>153</v>
      </c>
      <c r="M14" s="166" t="s">
        <v>152</v>
      </c>
      <c r="N14" s="308">
        <v>950823</v>
      </c>
      <c r="O14" s="308">
        <v>2593654</v>
      </c>
      <c r="P14" s="308">
        <v>11595</v>
      </c>
      <c r="Q14" s="308">
        <v>10543</v>
      </c>
      <c r="R14" s="308" t="s">
        <v>292</v>
      </c>
      <c r="S14" s="308" t="s">
        <v>292</v>
      </c>
      <c r="T14" s="308" t="s">
        <v>292</v>
      </c>
      <c r="U14" s="308" t="s">
        <v>292</v>
      </c>
      <c r="V14" s="310">
        <v>962418</v>
      </c>
      <c r="W14" s="310">
        <v>2604197</v>
      </c>
      <c r="X14" s="110" t="s">
        <v>153</v>
      </c>
    </row>
    <row r="15" spans="1:24" s="104" customFormat="1" ht="14.1" customHeight="1">
      <c r="A15" s="107" t="s">
        <v>154</v>
      </c>
      <c r="B15" s="108" t="s">
        <v>292</v>
      </c>
      <c r="C15" s="109">
        <v>11054467</v>
      </c>
      <c r="D15" s="108" t="s">
        <v>292</v>
      </c>
      <c r="E15" s="108">
        <v>390448</v>
      </c>
      <c r="F15" s="108" t="s">
        <v>292</v>
      </c>
      <c r="G15" s="109" t="s">
        <v>292</v>
      </c>
      <c r="H15" s="108" t="s">
        <v>292</v>
      </c>
      <c r="I15" s="109">
        <v>4399</v>
      </c>
      <c r="J15" s="186" t="s">
        <v>292</v>
      </c>
      <c r="K15" s="185">
        <v>10659620</v>
      </c>
      <c r="L15" s="110" t="s">
        <v>155</v>
      </c>
      <c r="M15" s="166" t="s">
        <v>154</v>
      </c>
      <c r="N15" s="308" t="s">
        <v>292</v>
      </c>
      <c r="O15" s="308">
        <v>386520</v>
      </c>
      <c r="P15" s="308" t="s">
        <v>292</v>
      </c>
      <c r="Q15" s="308" t="s">
        <v>292</v>
      </c>
      <c r="R15" s="308" t="s">
        <v>292</v>
      </c>
      <c r="S15" s="308">
        <v>4292</v>
      </c>
      <c r="T15" s="308" t="s">
        <v>292</v>
      </c>
      <c r="U15" s="308">
        <v>10556266</v>
      </c>
      <c r="V15" s="309" t="s">
        <v>292</v>
      </c>
      <c r="W15" s="310">
        <v>10947078</v>
      </c>
      <c r="X15" s="110" t="s">
        <v>155</v>
      </c>
    </row>
    <row r="16" spans="1:24" s="104" customFormat="1" ht="14.1" customHeight="1">
      <c r="A16" s="107" t="s">
        <v>156</v>
      </c>
      <c r="B16" s="111">
        <v>413417261</v>
      </c>
      <c r="C16" s="111">
        <v>413417261</v>
      </c>
      <c r="D16" s="111">
        <v>68167007</v>
      </c>
      <c r="E16" s="111">
        <v>68167007</v>
      </c>
      <c r="F16" s="111">
        <v>2429974</v>
      </c>
      <c r="G16" s="111">
        <v>2429974</v>
      </c>
      <c r="H16" s="111">
        <v>44306553</v>
      </c>
      <c r="I16" s="111">
        <v>44306553</v>
      </c>
      <c r="J16" s="185">
        <v>298513728</v>
      </c>
      <c r="K16" s="185">
        <v>298513728</v>
      </c>
      <c r="L16" s="110" t="s">
        <v>157</v>
      </c>
      <c r="M16" s="166" t="s">
        <v>156</v>
      </c>
      <c r="N16" s="311">
        <v>67105426</v>
      </c>
      <c r="O16" s="311">
        <v>67105426</v>
      </c>
      <c r="P16" s="311">
        <v>2708512</v>
      </c>
      <c r="Q16" s="311">
        <v>2708512</v>
      </c>
      <c r="R16" s="311">
        <v>49619252</v>
      </c>
      <c r="S16" s="311">
        <v>49619252</v>
      </c>
      <c r="T16" s="311">
        <v>321295022</v>
      </c>
      <c r="U16" s="311">
        <v>321295022</v>
      </c>
      <c r="V16" s="310">
        <v>440728213</v>
      </c>
      <c r="W16" s="310">
        <v>440728213</v>
      </c>
      <c r="X16" s="110" t="s">
        <v>157</v>
      </c>
    </row>
    <row r="17" spans="1:28" s="104" customFormat="1" ht="14.1" customHeight="1">
      <c r="A17" s="107" t="s">
        <v>158</v>
      </c>
      <c r="B17" s="111">
        <v>521458951</v>
      </c>
      <c r="C17" s="111">
        <v>521458951</v>
      </c>
      <c r="D17" s="111">
        <v>149741995</v>
      </c>
      <c r="E17" s="111">
        <v>149741995</v>
      </c>
      <c r="F17" s="111">
        <v>3933452</v>
      </c>
      <c r="G17" s="111">
        <v>3933452</v>
      </c>
      <c r="H17" s="111">
        <v>53755527</v>
      </c>
      <c r="I17" s="111">
        <v>53755527</v>
      </c>
      <c r="J17" s="185">
        <v>314027978</v>
      </c>
      <c r="K17" s="185">
        <v>314027978</v>
      </c>
      <c r="L17" s="110" t="s">
        <v>159</v>
      </c>
      <c r="M17" s="166" t="s">
        <v>158</v>
      </c>
      <c r="N17" s="311">
        <v>155790789</v>
      </c>
      <c r="O17" s="311">
        <v>155790789</v>
      </c>
      <c r="P17" s="311">
        <v>4317627</v>
      </c>
      <c r="Q17" s="311">
        <v>4317627</v>
      </c>
      <c r="R17" s="311">
        <v>59767092</v>
      </c>
      <c r="S17" s="311">
        <v>59767092</v>
      </c>
      <c r="T17" s="311">
        <v>338351688</v>
      </c>
      <c r="U17" s="311">
        <v>338351688</v>
      </c>
      <c r="V17" s="310">
        <v>558227197</v>
      </c>
      <c r="W17" s="310">
        <v>558227197</v>
      </c>
      <c r="X17" s="110" t="s">
        <v>159</v>
      </c>
    </row>
    <row r="18" spans="1:28" s="104" customFormat="1" ht="14.1" customHeight="1">
      <c r="A18" s="107" t="s">
        <v>160</v>
      </c>
      <c r="B18" s="109">
        <v>41351379</v>
      </c>
      <c r="C18" s="108">
        <v>34904258</v>
      </c>
      <c r="D18" s="109">
        <v>18169348</v>
      </c>
      <c r="E18" s="108" t="s">
        <v>292</v>
      </c>
      <c r="F18" s="108">
        <v>268158</v>
      </c>
      <c r="G18" s="109" t="s">
        <v>292</v>
      </c>
      <c r="H18" s="109" t="s">
        <v>292</v>
      </c>
      <c r="I18" s="108">
        <v>34904258</v>
      </c>
      <c r="J18" s="185">
        <v>22913873</v>
      </c>
      <c r="K18" s="185" t="s">
        <v>292</v>
      </c>
      <c r="L18" s="110" t="s">
        <v>161</v>
      </c>
      <c r="M18" s="166" t="s">
        <v>160</v>
      </c>
      <c r="N18" s="308">
        <v>23811683</v>
      </c>
      <c r="O18" s="308" t="s">
        <v>292</v>
      </c>
      <c r="P18" s="308">
        <v>546937</v>
      </c>
      <c r="Q18" s="308" t="s">
        <v>292</v>
      </c>
      <c r="R18" s="308" t="s">
        <v>292</v>
      </c>
      <c r="S18" s="308">
        <v>51031842</v>
      </c>
      <c r="T18" s="308">
        <v>29937946</v>
      </c>
      <c r="U18" s="308" t="s">
        <v>292</v>
      </c>
      <c r="V18" s="310">
        <v>54296566</v>
      </c>
      <c r="W18" s="310">
        <v>51031842</v>
      </c>
      <c r="X18" s="110" t="s">
        <v>161</v>
      </c>
    </row>
    <row r="19" spans="1:28" s="104" customFormat="1" ht="14.1" customHeight="1">
      <c r="A19" s="107" t="s">
        <v>162</v>
      </c>
      <c r="B19" s="108">
        <v>62013666</v>
      </c>
      <c r="C19" s="109">
        <v>43707394</v>
      </c>
      <c r="D19" s="108" t="s">
        <v>292</v>
      </c>
      <c r="E19" s="109">
        <v>1003388</v>
      </c>
      <c r="F19" s="108" t="s">
        <v>292</v>
      </c>
      <c r="G19" s="109">
        <v>28131</v>
      </c>
      <c r="H19" s="109" t="s">
        <v>292</v>
      </c>
      <c r="I19" s="108">
        <v>42675875</v>
      </c>
      <c r="J19" s="185">
        <v>62013666</v>
      </c>
      <c r="K19" s="185" t="s">
        <v>292</v>
      </c>
      <c r="L19" s="110" t="s">
        <v>163</v>
      </c>
      <c r="M19" s="166" t="s">
        <v>162</v>
      </c>
      <c r="N19" s="308" t="s">
        <v>292</v>
      </c>
      <c r="O19" s="308">
        <v>689779</v>
      </c>
      <c r="P19" s="308" t="s">
        <v>292</v>
      </c>
      <c r="Q19" s="308">
        <v>39337</v>
      </c>
      <c r="R19" s="308" t="s">
        <v>292</v>
      </c>
      <c r="S19" s="308">
        <v>46636719</v>
      </c>
      <c r="T19" s="308">
        <v>67912921</v>
      </c>
      <c r="U19" s="308" t="s">
        <v>292</v>
      </c>
      <c r="V19" s="310">
        <v>67912921</v>
      </c>
      <c r="W19" s="310">
        <v>47365835</v>
      </c>
      <c r="X19" s="110" t="s">
        <v>163</v>
      </c>
    </row>
    <row r="20" spans="1:28" s="104" customFormat="1" ht="14.1" customHeight="1">
      <c r="A20" s="107" t="s">
        <v>164</v>
      </c>
      <c r="B20" s="108">
        <v>32415181</v>
      </c>
      <c r="C20" s="108">
        <v>18417058</v>
      </c>
      <c r="D20" s="108" t="s">
        <v>292</v>
      </c>
      <c r="E20" s="108" t="s">
        <v>292</v>
      </c>
      <c r="F20" s="108" t="s">
        <v>292</v>
      </c>
      <c r="G20" s="109" t="s">
        <v>292</v>
      </c>
      <c r="H20" s="109" t="s">
        <v>292</v>
      </c>
      <c r="I20" s="108">
        <v>18417058</v>
      </c>
      <c r="J20" s="185">
        <v>32415181</v>
      </c>
      <c r="K20" s="185" t="s">
        <v>292</v>
      </c>
      <c r="L20" s="110" t="s">
        <v>165</v>
      </c>
      <c r="M20" s="166" t="s">
        <v>164</v>
      </c>
      <c r="N20" s="308" t="s">
        <v>292</v>
      </c>
      <c r="O20" s="308" t="s">
        <v>292</v>
      </c>
      <c r="P20" s="308" t="s">
        <v>292</v>
      </c>
      <c r="Q20" s="308" t="s">
        <v>292</v>
      </c>
      <c r="R20" s="308" t="s">
        <v>292</v>
      </c>
      <c r="S20" s="308">
        <v>20103254</v>
      </c>
      <c r="T20" s="308">
        <v>36151821</v>
      </c>
      <c r="U20" s="308" t="s">
        <v>292</v>
      </c>
      <c r="V20" s="310">
        <v>36151821</v>
      </c>
      <c r="W20" s="310">
        <v>20103254</v>
      </c>
      <c r="X20" s="110" t="s">
        <v>165</v>
      </c>
    </row>
    <row r="21" spans="1:28" s="104" customFormat="1" ht="14.1" customHeight="1">
      <c r="A21" s="107" t="s">
        <v>166</v>
      </c>
      <c r="B21" s="108">
        <v>3164983</v>
      </c>
      <c r="C21" s="109">
        <v>2372126</v>
      </c>
      <c r="D21" s="108" t="s">
        <v>292</v>
      </c>
      <c r="E21" s="109">
        <v>1003388</v>
      </c>
      <c r="F21" s="108" t="s">
        <v>292</v>
      </c>
      <c r="G21" s="109">
        <v>28131</v>
      </c>
      <c r="H21" s="109" t="s">
        <v>292</v>
      </c>
      <c r="I21" s="108">
        <v>1340608</v>
      </c>
      <c r="J21" s="185">
        <v>3164983</v>
      </c>
      <c r="K21" s="185" t="s">
        <v>292</v>
      </c>
      <c r="L21" s="110" t="s">
        <v>167</v>
      </c>
      <c r="M21" s="166" t="s">
        <v>166</v>
      </c>
      <c r="N21" s="308" t="s">
        <v>292</v>
      </c>
      <c r="O21" s="308">
        <v>689779</v>
      </c>
      <c r="P21" s="308" t="s">
        <v>292</v>
      </c>
      <c r="Q21" s="308">
        <v>39337</v>
      </c>
      <c r="R21" s="308" t="s">
        <v>292</v>
      </c>
      <c r="S21" s="308">
        <v>1515052</v>
      </c>
      <c r="T21" s="308">
        <v>3192174</v>
      </c>
      <c r="U21" s="308" t="s">
        <v>292</v>
      </c>
      <c r="V21" s="310">
        <v>3192174</v>
      </c>
      <c r="W21" s="310">
        <v>2244168</v>
      </c>
      <c r="X21" s="110" t="s">
        <v>167</v>
      </c>
    </row>
    <row r="22" spans="1:28" s="104" customFormat="1" ht="14.1" customHeight="1">
      <c r="A22" s="107" t="s">
        <v>168</v>
      </c>
      <c r="B22" s="108">
        <v>26433503</v>
      </c>
      <c r="C22" s="108">
        <v>22918209</v>
      </c>
      <c r="D22" s="108" t="s">
        <v>292</v>
      </c>
      <c r="E22" s="108" t="s">
        <v>292</v>
      </c>
      <c r="F22" s="108" t="s">
        <v>292</v>
      </c>
      <c r="G22" s="109" t="s">
        <v>292</v>
      </c>
      <c r="H22" s="109" t="s">
        <v>292</v>
      </c>
      <c r="I22" s="108">
        <v>22918209</v>
      </c>
      <c r="J22" s="185">
        <v>26433503</v>
      </c>
      <c r="K22" s="185" t="s">
        <v>292</v>
      </c>
      <c r="L22" s="110" t="s">
        <v>169</v>
      </c>
      <c r="M22" s="166" t="s">
        <v>168</v>
      </c>
      <c r="N22" s="308" t="s">
        <v>292</v>
      </c>
      <c r="O22" s="308" t="s">
        <v>292</v>
      </c>
      <c r="P22" s="308" t="s">
        <v>292</v>
      </c>
      <c r="Q22" s="308" t="s">
        <v>292</v>
      </c>
      <c r="R22" s="308" t="s">
        <v>292</v>
      </c>
      <c r="S22" s="308">
        <v>25018412</v>
      </c>
      <c r="T22" s="308">
        <v>28568926</v>
      </c>
      <c r="U22" s="308" t="s">
        <v>292</v>
      </c>
      <c r="V22" s="310">
        <v>28568926</v>
      </c>
      <c r="W22" s="310">
        <v>25018412</v>
      </c>
      <c r="X22" s="110" t="s">
        <v>169</v>
      </c>
    </row>
    <row r="23" spans="1:28" s="104" customFormat="1" ht="14.1" customHeight="1">
      <c r="A23" s="107" t="s">
        <v>170</v>
      </c>
      <c r="B23" s="109">
        <v>28515593</v>
      </c>
      <c r="C23" s="108">
        <v>37603166</v>
      </c>
      <c r="D23" s="109">
        <v>1003388</v>
      </c>
      <c r="E23" s="108" t="s">
        <v>292</v>
      </c>
      <c r="F23" s="109">
        <v>28131</v>
      </c>
      <c r="G23" s="108" t="s">
        <v>292</v>
      </c>
      <c r="H23" s="108">
        <v>27484075</v>
      </c>
      <c r="I23" s="109" t="s">
        <v>292</v>
      </c>
      <c r="J23" s="185" t="s">
        <v>292</v>
      </c>
      <c r="K23" s="185">
        <v>37603166</v>
      </c>
      <c r="L23" s="110" t="s">
        <v>171</v>
      </c>
      <c r="M23" s="166" t="s">
        <v>170</v>
      </c>
      <c r="N23" s="308">
        <v>689779</v>
      </c>
      <c r="O23" s="308" t="s">
        <v>292</v>
      </c>
      <c r="P23" s="308">
        <v>39337</v>
      </c>
      <c r="Q23" s="308" t="s">
        <v>292</v>
      </c>
      <c r="R23" s="308">
        <v>28763370</v>
      </c>
      <c r="S23" s="308" t="s">
        <v>292</v>
      </c>
      <c r="T23" s="308" t="s">
        <v>292</v>
      </c>
      <c r="U23" s="308">
        <v>40255378</v>
      </c>
      <c r="V23" s="310">
        <v>29492486</v>
      </c>
      <c r="W23" s="310">
        <v>40255378</v>
      </c>
      <c r="X23" s="110" t="s">
        <v>171</v>
      </c>
    </row>
    <row r="24" spans="1:28" s="104" customFormat="1" ht="14.1" customHeight="1">
      <c r="A24" s="107" t="s">
        <v>172</v>
      </c>
      <c r="B24" s="108">
        <v>11215846</v>
      </c>
      <c r="C24" s="108">
        <v>11215846</v>
      </c>
      <c r="D24" s="108" t="s">
        <v>292</v>
      </c>
      <c r="E24" s="108" t="s">
        <v>292</v>
      </c>
      <c r="F24" s="109" t="s">
        <v>292</v>
      </c>
      <c r="G24" s="108" t="s">
        <v>292</v>
      </c>
      <c r="H24" s="108">
        <v>11215846</v>
      </c>
      <c r="I24" s="109" t="s">
        <v>292</v>
      </c>
      <c r="J24" s="185" t="s">
        <v>292</v>
      </c>
      <c r="K24" s="185">
        <v>11215846</v>
      </c>
      <c r="L24" s="110" t="s">
        <v>173</v>
      </c>
      <c r="M24" s="166" t="s">
        <v>172</v>
      </c>
      <c r="N24" s="308" t="s">
        <v>292</v>
      </c>
      <c r="O24" s="308" t="s">
        <v>292</v>
      </c>
      <c r="P24" s="308" t="s">
        <v>292</v>
      </c>
      <c r="Q24" s="308" t="s">
        <v>292</v>
      </c>
      <c r="R24" s="308">
        <v>12355203</v>
      </c>
      <c r="S24" s="308" t="s">
        <v>292</v>
      </c>
      <c r="T24" s="308" t="s">
        <v>292</v>
      </c>
      <c r="U24" s="308">
        <v>12355203</v>
      </c>
      <c r="V24" s="310">
        <v>12355203</v>
      </c>
      <c r="W24" s="310">
        <v>12355203</v>
      </c>
      <c r="X24" s="110" t="s">
        <v>173</v>
      </c>
    </row>
    <row r="25" spans="1:28" s="104" customFormat="1" ht="14.1" customHeight="1">
      <c r="A25" s="107" t="s">
        <v>174</v>
      </c>
      <c r="B25" s="109">
        <v>6715010</v>
      </c>
      <c r="C25" s="108">
        <v>16101318</v>
      </c>
      <c r="D25" s="109">
        <v>1003388</v>
      </c>
      <c r="E25" s="108" t="s">
        <v>292</v>
      </c>
      <c r="F25" s="109">
        <v>28131</v>
      </c>
      <c r="G25" s="108" t="s">
        <v>292</v>
      </c>
      <c r="H25" s="108">
        <v>5683492</v>
      </c>
      <c r="I25" s="109" t="s">
        <v>292</v>
      </c>
      <c r="J25" s="185" t="s">
        <v>292</v>
      </c>
      <c r="K25" s="185">
        <v>16101318</v>
      </c>
      <c r="L25" s="110" t="s">
        <v>175</v>
      </c>
      <c r="M25" s="166" t="s">
        <v>174</v>
      </c>
      <c r="N25" s="308">
        <v>689779</v>
      </c>
      <c r="O25" s="308" t="s">
        <v>292</v>
      </c>
      <c r="P25" s="308">
        <v>39337</v>
      </c>
      <c r="Q25" s="308" t="s">
        <v>292</v>
      </c>
      <c r="R25" s="308">
        <v>6154386</v>
      </c>
      <c r="S25" s="308" t="s">
        <v>292</v>
      </c>
      <c r="T25" s="308" t="s">
        <v>292</v>
      </c>
      <c r="U25" s="308">
        <v>17102642</v>
      </c>
      <c r="V25" s="310">
        <v>6883502</v>
      </c>
      <c r="W25" s="310">
        <v>17102642</v>
      </c>
      <c r="X25" s="110" t="s">
        <v>175</v>
      </c>
    </row>
    <row r="26" spans="1:28" s="104" customFormat="1" ht="14.1" customHeight="1">
      <c r="A26" s="107" t="s">
        <v>176</v>
      </c>
      <c r="B26" s="108">
        <v>10584737</v>
      </c>
      <c r="C26" s="108">
        <v>10286002</v>
      </c>
      <c r="D26" s="108" t="s">
        <v>292</v>
      </c>
      <c r="E26" s="108" t="s">
        <v>292</v>
      </c>
      <c r="F26" s="109" t="s">
        <v>292</v>
      </c>
      <c r="G26" s="108" t="s">
        <v>292</v>
      </c>
      <c r="H26" s="108">
        <v>10584737</v>
      </c>
      <c r="I26" s="109" t="s">
        <v>292</v>
      </c>
      <c r="J26" s="185" t="s">
        <v>292</v>
      </c>
      <c r="K26" s="185">
        <v>10286002</v>
      </c>
      <c r="L26" s="110" t="s">
        <v>177</v>
      </c>
      <c r="M26" s="166" t="s">
        <v>176</v>
      </c>
      <c r="N26" s="308" t="s">
        <v>292</v>
      </c>
      <c r="O26" s="308" t="s">
        <v>292</v>
      </c>
      <c r="P26" s="308" t="s">
        <v>292</v>
      </c>
      <c r="Q26" s="308" t="s">
        <v>292</v>
      </c>
      <c r="R26" s="308">
        <v>10253781</v>
      </c>
      <c r="S26" s="308" t="s">
        <v>292</v>
      </c>
      <c r="T26" s="308" t="s">
        <v>292</v>
      </c>
      <c r="U26" s="308">
        <v>10797533</v>
      </c>
      <c r="V26" s="310">
        <v>10253781</v>
      </c>
      <c r="W26" s="310">
        <v>10797533</v>
      </c>
      <c r="X26" s="110" t="s">
        <v>177</v>
      </c>
      <c r="AB26" s="112"/>
    </row>
    <row r="27" spans="1:28" s="104" customFormat="1" ht="14.1" customHeight="1">
      <c r="A27" s="107" t="s">
        <v>178</v>
      </c>
      <c r="B27" s="109">
        <v>165530835</v>
      </c>
      <c r="C27" s="109">
        <v>163554803</v>
      </c>
      <c r="D27" s="109">
        <v>8781554</v>
      </c>
      <c r="E27" s="109">
        <v>9674489</v>
      </c>
      <c r="F27" s="109">
        <v>45888</v>
      </c>
      <c r="G27" s="109">
        <v>134668</v>
      </c>
      <c r="H27" s="109">
        <v>136572505</v>
      </c>
      <c r="I27" s="109">
        <v>116863046</v>
      </c>
      <c r="J27" s="185">
        <v>20130888</v>
      </c>
      <c r="K27" s="185">
        <v>36882601</v>
      </c>
      <c r="L27" s="110" t="s">
        <v>179</v>
      </c>
      <c r="M27" s="166" t="s">
        <v>178</v>
      </c>
      <c r="N27" s="308">
        <v>8940020</v>
      </c>
      <c r="O27" s="308">
        <v>13506357</v>
      </c>
      <c r="P27" s="308">
        <v>52231</v>
      </c>
      <c r="Q27" s="308">
        <v>113453</v>
      </c>
      <c r="R27" s="308">
        <v>164132901</v>
      </c>
      <c r="S27" s="308">
        <v>132385482</v>
      </c>
      <c r="T27" s="308">
        <v>21913520</v>
      </c>
      <c r="U27" s="308">
        <v>39758498</v>
      </c>
      <c r="V27" s="310">
        <v>195038672</v>
      </c>
      <c r="W27" s="310">
        <v>185763790</v>
      </c>
      <c r="X27" s="110" t="s">
        <v>296</v>
      </c>
      <c r="AB27" s="112"/>
    </row>
    <row r="28" spans="1:28" s="104" customFormat="1" ht="14.1" customHeight="1">
      <c r="A28" s="107" t="s">
        <v>180</v>
      </c>
      <c r="B28" s="109">
        <v>8515691</v>
      </c>
      <c r="C28" s="108" t="s">
        <v>292</v>
      </c>
      <c r="D28" s="108">
        <v>1737839</v>
      </c>
      <c r="E28" s="108" t="s">
        <v>292</v>
      </c>
      <c r="F28" s="109" t="s">
        <v>292</v>
      </c>
      <c r="G28" s="108" t="s">
        <v>292</v>
      </c>
      <c r="H28" s="109">
        <v>18113</v>
      </c>
      <c r="I28" s="108" t="s">
        <v>292</v>
      </c>
      <c r="J28" s="185">
        <v>6759740</v>
      </c>
      <c r="K28" s="184" t="s">
        <v>292</v>
      </c>
      <c r="L28" s="110" t="s">
        <v>181</v>
      </c>
      <c r="M28" s="166" t="s">
        <v>180</v>
      </c>
      <c r="N28" s="308">
        <v>1863684</v>
      </c>
      <c r="O28" s="308" t="s">
        <v>292</v>
      </c>
      <c r="P28" s="308" t="s">
        <v>292</v>
      </c>
      <c r="Q28" s="308" t="s">
        <v>292</v>
      </c>
      <c r="R28" s="308">
        <v>18879</v>
      </c>
      <c r="S28" s="308" t="s">
        <v>292</v>
      </c>
      <c r="T28" s="308">
        <v>7522482</v>
      </c>
      <c r="U28" s="308" t="s">
        <v>292</v>
      </c>
      <c r="V28" s="310">
        <v>9405045</v>
      </c>
      <c r="W28" s="309" t="s">
        <v>292</v>
      </c>
      <c r="X28" s="110" t="s">
        <v>181</v>
      </c>
    </row>
    <row r="29" spans="1:28" s="104" customFormat="1" ht="14.1" customHeight="1">
      <c r="A29" s="107" t="s">
        <v>182</v>
      </c>
      <c r="B29" s="108" t="s">
        <v>292</v>
      </c>
      <c r="C29" s="109">
        <v>8506686</v>
      </c>
      <c r="D29" s="108" t="s">
        <v>292</v>
      </c>
      <c r="E29" s="108">
        <v>1656656</v>
      </c>
      <c r="F29" s="108" t="s">
        <v>292</v>
      </c>
      <c r="G29" s="109" t="s">
        <v>292</v>
      </c>
      <c r="H29" s="108" t="s">
        <v>292</v>
      </c>
      <c r="I29" s="109">
        <v>21748</v>
      </c>
      <c r="J29" s="184" t="s">
        <v>292</v>
      </c>
      <c r="K29" s="185">
        <v>6828282</v>
      </c>
      <c r="L29" s="110" t="s">
        <v>183</v>
      </c>
      <c r="M29" s="166" t="s">
        <v>182</v>
      </c>
      <c r="N29" s="308" t="s">
        <v>292</v>
      </c>
      <c r="O29" s="308">
        <v>1791680</v>
      </c>
      <c r="P29" s="308" t="s">
        <v>292</v>
      </c>
      <c r="Q29" s="308" t="s">
        <v>292</v>
      </c>
      <c r="R29" s="308" t="s">
        <v>292</v>
      </c>
      <c r="S29" s="308">
        <v>23090</v>
      </c>
      <c r="T29" s="308" t="s">
        <v>292</v>
      </c>
      <c r="U29" s="308">
        <v>7716721</v>
      </c>
      <c r="V29" s="309" t="s">
        <v>292</v>
      </c>
      <c r="W29" s="310">
        <v>9531492</v>
      </c>
      <c r="X29" s="110" t="s">
        <v>183</v>
      </c>
    </row>
    <row r="30" spans="1:28" s="104" customFormat="1" ht="14.1" customHeight="1">
      <c r="A30" s="107" t="s">
        <v>184</v>
      </c>
      <c r="B30" s="109">
        <v>157015143</v>
      </c>
      <c r="C30" s="109">
        <v>155048117</v>
      </c>
      <c r="D30" s="109">
        <v>7043715</v>
      </c>
      <c r="E30" s="109">
        <v>8017832</v>
      </c>
      <c r="F30" s="109">
        <v>45888</v>
      </c>
      <c r="G30" s="109">
        <v>134668</v>
      </c>
      <c r="H30" s="109">
        <v>136554392</v>
      </c>
      <c r="I30" s="109">
        <v>116841298</v>
      </c>
      <c r="J30" s="185">
        <v>13371148</v>
      </c>
      <c r="K30" s="185">
        <v>30054319</v>
      </c>
      <c r="L30" s="110" t="s">
        <v>185</v>
      </c>
      <c r="M30" s="166" t="s">
        <v>184</v>
      </c>
      <c r="N30" s="308">
        <v>7076336</v>
      </c>
      <c r="O30" s="308">
        <v>11714676</v>
      </c>
      <c r="P30" s="308">
        <v>52231</v>
      </c>
      <c r="Q30" s="308">
        <v>113453</v>
      </c>
      <c r="R30" s="308">
        <v>164114022</v>
      </c>
      <c r="S30" s="308">
        <v>132362391</v>
      </c>
      <c r="T30" s="308">
        <v>14391039</v>
      </c>
      <c r="U30" s="308">
        <v>32041777</v>
      </c>
      <c r="V30" s="310">
        <v>185633627</v>
      </c>
      <c r="W30" s="310">
        <v>176232298</v>
      </c>
      <c r="X30" s="110" t="s">
        <v>185</v>
      </c>
    </row>
    <row r="31" spans="1:28" s="104" customFormat="1" ht="14.1" customHeight="1">
      <c r="A31" s="107" t="s">
        <v>186</v>
      </c>
      <c r="B31" s="109">
        <v>395775410</v>
      </c>
      <c r="C31" s="109">
        <v>395775410</v>
      </c>
      <c r="D31" s="109">
        <v>50890593</v>
      </c>
      <c r="E31" s="109">
        <v>50890593</v>
      </c>
      <c r="F31" s="109">
        <v>2250597</v>
      </c>
      <c r="G31" s="109">
        <v>2250597</v>
      </c>
      <c r="H31" s="109">
        <v>74693152</v>
      </c>
      <c r="I31" s="109">
        <v>74693152</v>
      </c>
      <c r="J31" s="185">
        <v>267941068</v>
      </c>
      <c r="K31" s="185">
        <v>267941068</v>
      </c>
      <c r="L31" s="110" t="s">
        <v>187</v>
      </c>
      <c r="M31" s="166" t="s">
        <v>186</v>
      </c>
      <c r="N31" s="308">
        <v>47860080</v>
      </c>
      <c r="O31" s="308">
        <v>47860080</v>
      </c>
      <c r="P31" s="308">
        <v>2222797</v>
      </c>
      <c r="Q31" s="308">
        <v>2222797</v>
      </c>
      <c r="R31" s="308">
        <v>86777024</v>
      </c>
      <c r="S31" s="308">
        <v>86777024</v>
      </c>
      <c r="T31" s="308">
        <v>281544511</v>
      </c>
      <c r="U31" s="308">
        <v>281544511</v>
      </c>
      <c r="V31" s="310">
        <v>418404412</v>
      </c>
      <c r="W31" s="312">
        <v>418404412</v>
      </c>
      <c r="X31" s="110" t="s">
        <v>187</v>
      </c>
    </row>
    <row r="32" spans="1:28" s="104" customFormat="1" ht="14.1" customHeight="1">
      <c r="A32" s="113" t="s">
        <v>188</v>
      </c>
      <c r="B32" s="114">
        <v>503817100</v>
      </c>
      <c r="C32" s="114">
        <v>503817100</v>
      </c>
      <c r="D32" s="114">
        <v>132465581</v>
      </c>
      <c r="E32" s="114">
        <v>132465581</v>
      </c>
      <c r="F32" s="114">
        <v>3754075</v>
      </c>
      <c r="G32" s="114">
        <v>3754075</v>
      </c>
      <c r="H32" s="114">
        <v>84142126</v>
      </c>
      <c r="I32" s="114">
        <v>84142126</v>
      </c>
      <c r="J32" s="187">
        <v>283455318</v>
      </c>
      <c r="K32" s="188">
        <v>283455318</v>
      </c>
      <c r="L32" s="115" t="s">
        <v>189</v>
      </c>
      <c r="M32" s="161" t="s">
        <v>188</v>
      </c>
      <c r="N32" s="313">
        <v>136545442</v>
      </c>
      <c r="O32" s="313">
        <v>136545442</v>
      </c>
      <c r="P32" s="313">
        <v>3831912</v>
      </c>
      <c r="Q32" s="313">
        <v>3831912</v>
      </c>
      <c r="R32" s="313">
        <v>96924864</v>
      </c>
      <c r="S32" s="313">
        <v>96924864</v>
      </c>
      <c r="T32" s="313">
        <v>298601177</v>
      </c>
      <c r="U32" s="313">
        <v>298601177</v>
      </c>
      <c r="V32" s="314">
        <v>535903396</v>
      </c>
      <c r="W32" s="315">
        <v>535903396</v>
      </c>
      <c r="X32" s="115" t="s">
        <v>189</v>
      </c>
    </row>
    <row r="33" spans="1:24" s="103" customFormat="1" ht="15" customHeight="1">
      <c r="A33" s="245" t="s">
        <v>196</v>
      </c>
      <c r="B33" s="245"/>
      <c r="C33" s="245"/>
      <c r="D33" s="245"/>
      <c r="E33" s="245"/>
      <c r="F33" s="245"/>
      <c r="G33" s="81"/>
      <c r="H33" s="81"/>
      <c r="I33" s="81"/>
      <c r="J33" s="81"/>
      <c r="K33" s="81"/>
      <c r="L33" s="116" t="s">
        <v>194</v>
      </c>
      <c r="M33" s="318" t="s">
        <v>298</v>
      </c>
      <c r="N33" s="116"/>
      <c r="O33" s="116"/>
      <c r="P33" s="116"/>
      <c r="Q33" s="116"/>
      <c r="R33" s="116"/>
      <c r="S33" s="81"/>
      <c r="T33" s="81"/>
      <c r="U33" s="81"/>
      <c r="V33" s="81"/>
      <c r="W33" s="81"/>
      <c r="X33" s="324" t="s">
        <v>303</v>
      </c>
    </row>
    <row r="34" spans="1:24" s="99" customFormat="1" ht="12.95" customHeight="1">
      <c r="A34" s="207" t="s">
        <v>295</v>
      </c>
      <c r="B34" s="207"/>
      <c r="C34" s="207"/>
      <c r="D34" s="207"/>
      <c r="E34" s="207"/>
      <c r="F34" s="207"/>
      <c r="G34" s="81"/>
      <c r="H34" s="81"/>
      <c r="I34" s="81"/>
      <c r="J34" s="81"/>
      <c r="K34" s="81"/>
      <c r="L34" s="81"/>
      <c r="M34" s="319" t="s">
        <v>299</v>
      </c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</row>
  </sheetData>
  <mergeCells count="22">
    <mergeCell ref="M3:M5"/>
    <mergeCell ref="M1:S1"/>
    <mergeCell ref="T1:X1"/>
    <mergeCell ref="N3:W3"/>
    <mergeCell ref="X3:X5"/>
    <mergeCell ref="N4:O4"/>
    <mergeCell ref="P4:Q4"/>
    <mergeCell ref="R4:S4"/>
    <mergeCell ref="T4:U4"/>
    <mergeCell ref="V4:W4"/>
    <mergeCell ref="A33:F33"/>
    <mergeCell ref="A34:F34"/>
    <mergeCell ref="A1:G1"/>
    <mergeCell ref="H1:L1"/>
    <mergeCell ref="A3:A5"/>
    <mergeCell ref="B3:K3"/>
    <mergeCell ref="L3:L5"/>
    <mergeCell ref="B4:C4"/>
    <mergeCell ref="D4:E4"/>
    <mergeCell ref="F4:G4"/>
    <mergeCell ref="H4:I4"/>
    <mergeCell ref="J4:K4"/>
  </mergeCells>
  <phoneticPr fontId="20" type="noConversion"/>
  <pageMargins left="0.7" right="0.7" top="0.75" bottom="0.75" header="0.3" footer="0.3"/>
  <pageSetup paperSize="9" scale="82" orientation="portrait" horizontalDpi="300" verticalDpi="300" r:id="rId1"/>
  <colBreaks count="2" manualBreakCount="2">
    <brk id="5" max="33" man="1"/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O50"/>
  <sheetViews>
    <sheetView view="pageBreakPreview" zoomScale="115" zoomScaleNormal="100" zoomScaleSheetLayoutView="115" workbookViewId="0">
      <pane xSplit="2" ySplit="5" topLeftCell="I6" activePane="bottomRight" state="frozen"/>
      <selection pane="topRight" activeCell="C1" sqref="C1"/>
      <selection pane="bottomLeft" activeCell="A6" sqref="A6"/>
      <selection pane="bottomRight" activeCell="J28" sqref="J28"/>
    </sheetView>
  </sheetViews>
  <sheetFormatPr defaultColWidth="6.875" defaultRowHeight="11.25"/>
  <cols>
    <col min="1" max="1" width="24.25" style="6" customWidth="1"/>
    <col min="2" max="2" width="5.125" style="2" customWidth="1"/>
    <col min="3" max="3" width="10.875" style="3" customWidth="1"/>
    <col min="4" max="11" width="10.875" style="2" customWidth="1"/>
    <col min="12" max="13" width="9.25" style="2" customWidth="1"/>
    <col min="14" max="14" width="7.375" style="2" customWidth="1"/>
    <col min="15" max="15" width="23.125" style="5" customWidth="1"/>
    <col min="16" max="16384" width="6.875" style="4"/>
  </cols>
  <sheetData>
    <row r="1" spans="1:15" s="56" customFormat="1" ht="24.95" customHeight="1">
      <c r="A1" s="258" t="s">
        <v>8</v>
      </c>
      <c r="B1" s="258"/>
      <c r="C1" s="258"/>
      <c r="D1" s="258"/>
      <c r="E1" s="258"/>
      <c r="F1" s="258"/>
      <c r="G1" s="263" t="s">
        <v>7</v>
      </c>
      <c r="H1" s="263"/>
      <c r="I1" s="263"/>
      <c r="J1" s="263"/>
      <c r="K1" s="263"/>
      <c r="L1" s="263"/>
      <c r="M1" s="263"/>
      <c r="N1" s="263"/>
      <c r="O1" s="263"/>
    </row>
    <row r="2" spans="1:15" s="1" customFormat="1" ht="20.100000000000001" customHeight="1">
      <c r="A2" s="259" t="s">
        <v>9</v>
      </c>
      <c r="B2" s="259"/>
      <c r="C2" s="259"/>
      <c r="D2" s="259"/>
      <c r="E2" s="259"/>
      <c r="F2" s="259"/>
      <c r="G2" s="264" t="s">
        <v>10</v>
      </c>
      <c r="H2" s="264"/>
      <c r="I2" s="264"/>
      <c r="J2" s="264"/>
      <c r="K2" s="264"/>
      <c r="L2" s="264"/>
      <c r="M2" s="264"/>
      <c r="N2" s="264"/>
      <c r="O2" s="264"/>
    </row>
    <row r="3" spans="1:15" s="59" customFormat="1" ht="20.100000000000001" customHeight="1" thickBot="1">
      <c r="A3" s="57"/>
      <c r="B3" s="58"/>
      <c r="C3" s="61"/>
      <c r="D3" s="61"/>
      <c r="F3" s="61"/>
      <c r="G3" s="265" t="s">
        <v>11</v>
      </c>
      <c r="H3" s="265"/>
      <c r="I3" s="265"/>
      <c r="J3" s="265"/>
      <c r="K3" s="265"/>
      <c r="L3" s="265"/>
      <c r="M3" s="265"/>
      <c r="N3" s="265"/>
      <c r="O3" s="265"/>
    </row>
    <row r="4" spans="1:15" s="9" customFormat="1" ht="15" customHeight="1" thickTop="1">
      <c r="A4" s="254" t="s">
        <v>2</v>
      </c>
      <c r="B4" s="261" t="s">
        <v>3</v>
      </c>
      <c r="C4" s="256">
        <v>2008</v>
      </c>
      <c r="D4" s="256">
        <v>2009</v>
      </c>
      <c r="E4" s="256">
        <v>2010</v>
      </c>
      <c r="F4" s="256">
        <v>2011</v>
      </c>
      <c r="G4" s="256">
        <v>2012</v>
      </c>
      <c r="H4" s="256">
        <v>2013</v>
      </c>
      <c r="I4" s="256">
        <v>2014</v>
      </c>
      <c r="J4" s="256">
        <v>2015</v>
      </c>
      <c r="K4" s="272" t="s">
        <v>73</v>
      </c>
      <c r="L4" s="270" t="s">
        <v>76</v>
      </c>
      <c r="M4" s="270"/>
      <c r="N4" s="266" t="s">
        <v>4</v>
      </c>
      <c r="O4" s="268" t="s">
        <v>1</v>
      </c>
    </row>
    <row r="5" spans="1:15" s="9" customFormat="1" ht="15" customHeight="1">
      <c r="A5" s="255"/>
      <c r="B5" s="262"/>
      <c r="C5" s="257"/>
      <c r="D5" s="257"/>
      <c r="E5" s="257"/>
      <c r="F5" s="257"/>
      <c r="G5" s="257"/>
      <c r="H5" s="257"/>
      <c r="I5" s="260"/>
      <c r="J5" s="260"/>
      <c r="K5" s="257"/>
      <c r="L5" s="271"/>
      <c r="M5" s="271"/>
      <c r="N5" s="267"/>
      <c r="O5" s="269"/>
    </row>
    <row r="6" spans="1:15" s="19" customFormat="1" ht="14.25" customHeight="1">
      <c r="A6" s="17" t="s">
        <v>19</v>
      </c>
      <c r="B6" s="70" t="s">
        <v>20</v>
      </c>
      <c r="C6" s="68">
        <v>225736482</v>
      </c>
      <c r="D6" s="68">
        <v>237318530</v>
      </c>
      <c r="E6" s="68">
        <v>266562114</v>
      </c>
      <c r="F6" s="68">
        <v>276154982</v>
      </c>
      <c r="G6" s="68">
        <v>288146769</v>
      </c>
      <c r="H6" s="68">
        <v>313670611</v>
      </c>
      <c r="I6" s="68">
        <v>329558989</v>
      </c>
      <c r="J6" s="68">
        <v>352856905</v>
      </c>
      <c r="K6" s="68">
        <v>372343857</v>
      </c>
      <c r="L6" s="78" t="s">
        <v>75</v>
      </c>
      <c r="M6" s="52"/>
      <c r="N6" s="71" t="s">
        <v>47</v>
      </c>
      <c r="O6" s="18" t="s">
        <v>48</v>
      </c>
    </row>
    <row r="7" spans="1:15" s="24" customFormat="1" ht="12.2" customHeight="1">
      <c r="A7" s="20" t="s">
        <v>21</v>
      </c>
      <c r="B7" s="21" t="s">
        <v>5</v>
      </c>
      <c r="C7" s="16">
        <v>-20.399999999999999</v>
      </c>
      <c r="D7" s="16">
        <v>-20.6</v>
      </c>
      <c r="E7" s="16">
        <v>-21.1</v>
      </c>
      <c r="F7" s="16">
        <v>-20.7</v>
      </c>
      <c r="G7" s="16">
        <v>-20.9</v>
      </c>
      <c r="H7" s="16">
        <v>-21.9</v>
      </c>
      <c r="I7" s="16">
        <v>-22.2</v>
      </c>
      <c r="J7" s="16">
        <v>-22.5</v>
      </c>
      <c r="K7" s="16">
        <v>-22.8</v>
      </c>
      <c r="L7" s="16">
        <v>-23.9</v>
      </c>
      <c r="M7" s="52"/>
      <c r="N7" s="22" t="s">
        <v>5</v>
      </c>
      <c r="O7" s="23" t="s">
        <v>49</v>
      </c>
    </row>
    <row r="8" spans="1:15" s="19" customFormat="1" ht="13.5" customHeight="1">
      <c r="A8" s="62" t="s">
        <v>22</v>
      </c>
      <c r="B8" s="67" t="s">
        <v>5</v>
      </c>
      <c r="C8" s="50">
        <v>4.5999999999999996</v>
      </c>
      <c r="D8" s="50">
        <v>1.2</v>
      </c>
      <c r="E8" s="50">
        <v>9.6999999999999993</v>
      </c>
      <c r="F8" s="50">
        <v>3.6</v>
      </c>
      <c r="G8" s="50">
        <v>2.9</v>
      </c>
      <c r="H8" s="50">
        <v>4.5999999999999996</v>
      </c>
      <c r="I8" s="50">
        <v>5.4</v>
      </c>
      <c r="J8" s="50">
        <v>3.6</v>
      </c>
      <c r="K8" s="50">
        <v>4.7</v>
      </c>
      <c r="L8" s="50">
        <v>5.9</v>
      </c>
      <c r="M8" s="52"/>
      <c r="N8" s="66" t="s">
        <v>5</v>
      </c>
      <c r="O8" s="63" t="s">
        <v>50</v>
      </c>
    </row>
    <row r="9" spans="1:15" s="24" customFormat="1" ht="12.2" customHeight="1">
      <c r="A9" s="27" t="s">
        <v>23</v>
      </c>
      <c r="B9" s="28"/>
      <c r="C9" s="29">
        <v>2.7</v>
      </c>
      <c r="D9" s="52">
        <v>2.2000000000000002</v>
      </c>
      <c r="E9" s="52">
        <v>-6.4</v>
      </c>
      <c r="F9" s="52">
        <v>-3.4</v>
      </c>
      <c r="G9" s="52">
        <v>-2.8</v>
      </c>
      <c r="H9" s="52">
        <v>11.1</v>
      </c>
      <c r="I9" s="52">
        <v>7.4</v>
      </c>
      <c r="J9" s="52">
        <v>-3.7</v>
      </c>
      <c r="K9" s="52">
        <v>-5.3</v>
      </c>
      <c r="L9" s="52">
        <v>-5.2</v>
      </c>
      <c r="M9" s="52"/>
      <c r="N9" s="30"/>
      <c r="O9" s="31" t="s">
        <v>51</v>
      </c>
    </row>
    <row r="10" spans="1:15" s="24" customFormat="1" ht="12.2" customHeight="1">
      <c r="A10" s="27" t="s">
        <v>24</v>
      </c>
      <c r="B10" s="28" ph="1"/>
      <c r="C10" s="29">
        <v>12</v>
      </c>
      <c r="D10" s="53">
        <v>-5.6</v>
      </c>
      <c r="E10" s="53">
        <v>-13.3</v>
      </c>
      <c r="F10" s="52">
        <v>-25.2</v>
      </c>
      <c r="G10" s="52">
        <v>-6.9</v>
      </c>
      <c r="H10" s="52">
        <v>17.7</v>
      </c>
      <c r="I10" s="52">
        <v>12.6</v>
      </c>
      <c r="J10" s="52">
        <v>-7</v>
      </c>
      <c r="K10" s="52">
        <v>4.7</v>
      </c>
      <c r="L10" s="52">
        <v>-9.5</v>
      </c>
      <c r="M10" s="52"/>
      <c r="N10" s="30"/>
      <c r="O10" s="31" t="s">
        <v>6</v>
      </c>
    </row>
    <row r="11" spans="1:15" s="34" customFormat="1" ht="12.2" customHeight="1">
      <c r="A11" s="32" t="s">
        <v>25</v>
      </c>
      <c r="B11" s="28"/>
      <c r="C11" s="33">
        <v>4.7</v>
      </c>
      <c r="D11" s="53">
        <v>-0.6</v>
      </c>
      <c r="E11" s="53">
        <v>18.399999999999999</v>
      </c>
      <c r="F11" s="53">
        <v>8.9</v>
      </c>
      <c r="G11" s="53">
        <v>2.1</v>
      </c>
      <c r="H11" s="53">
        <v>6.9</v>
      </c>
      <c r="I11" s="53">
        <v>8.3000000000000007</v>
      </c>
      <c r="J11" s="53">
        <v>4</v>
      </c>
      <c r="K11" s="53">
        <v>5.4</v>
      </c>
      <c r="L11" s="53">
        <v>7.6</v>
      </c>
      <c r="M11" s="53"/>
      <c r="N11" s="30"/>
      <c r="O11" s="31" t="s">
        <v>0</v>
      </c>
    </row>
    <row r="12" spans="1:15" s="34" customFormat="1" ht="12.2" customHeight="1">
      <c r="A12" s="27" t="s">
        <v>26</v>
      </c>
      <c r="B12" s="28"/>
      <c r="C12" s="29">
        <v>-8.5</v>
      </c>
      <c r="D12" s="52">
        <v>5.6</v>
      </c>
      <c r="E12" s="52">
        <v>5.9</v>
      </c>
      <c r="F12" s="52">
        <v>1</v>
      </c>
      <c r="G12" s="52">
        <v>13.9</v>
      </c>
      <c r="H12" s="52">
        <v>-5.2</v>
      </c>
      <c r="I12" s="52">
        <v>-18.8</v>
      </c>
      <c r="J12" s="52">
        <v>9.9</v>
      </c>
      <c r="K12" s="52">
        <v>4.9000000000000004</v>
      </c>
      <c r="L12" s="52">
        <v>5.3</v>
      </c>
      <c r="M12" s="52"/>
      <c r="N12" s="30"/>
      <c r="O12" s="31" t="s">
        <v>52</v>
      </c>
    </row>
    <row r="13" spans="1:15" s="34" customFormat="1" ht="12.2" customHeight="1">
      <c r="A13" s="27" t="s">
        <v>27</v>
      </c>
      <c r="B13" s="28"/>
      <c r="C13" s="29">
        <v>1.3</v>
      </c>
      <c r="D13" s="52">
        <v>8.9</v>
      </c>
      <c r="E13" s="52">
        <v>-6</v>
      </c>
      <c r="F13" s="52">
        <v>-7.7</v>
      </c>
      <c r="G13" s="52">
        <v>-7.3</v>
      </c>
      <c r="H13" s="52">
        <v>-0.3</v>
      </c>
      <c r="I13" s="52">
        <v>9.3000000000000007</v>
      </c>
      <c r="J13" s="52">
        <v>12</v>
      </c>
      <c r="K13" s="52">
        <v>19.100000000000001</v>
      </c>
      <c r="L13" s="52">
        <v>15.9</v>
      </c>
      <c r="M13" s="52"/>
      <c r="N13" s="30"/>
      <c r="O13" s="31" t="s">
        <v>53</v>
      </c>
    </row>
    <row r="14" spans="1:15" s="34" customFormat="1" ht="12.2" customHeight="1">
      <c r="A14" s="35" t="s">
        <v>28</v>
      </c>
      <c r="B14" s="36"/>
      <c r="C14" s="29">
        <v>5.4</v>
      </c>
      <c r="D14" s="52">
        <v>2.7</v>
      </c>
      <c r="E14" s="52">
        <v>6.4</v>
      </c>
      <c r="F14" s="52">
        <v>3.1</v>
      </c>
      <c r="G14" s="52">
        <v>4.5999999999999996</v>
      </c>
      <c r="H14" s="52">
        <v>4.0999999999999996</v>
      </c>
      <c r="I14" s="52">
        <v>4.4000000000000004</v>
      </c>
      <c r="J14" s="52">
        <v>2.4</v>
      </c>
      <c r="K14" s="52">
        <v>3.1</v>
      </c>
      <c r="L14" s="52">
        <v>3.8</v>
      </c>
      <c r="M14" s="52"/>
      <c r="N14" s="37"/>
      <c r="O14" s="38" t="s">
        <v>54</v>
      </c>
    </row>
    <row r="15" spans="1:15" s="40" customFormat="1" ht="13.5" customHeight="1">
      <c r="A15" s="17" t="s">
        <v>29</v>
      </c>
      <c r="B15" s="67" t="s">
        <v>5</v>
      </c>
      <c r="C15" s="39">
        <v>100</v>
      </c>
      <c r="D15" s="54">
        <v>100</v>
      </c>
      <c r="E15" s="54">
        <v>100</v>
      </c>
      <c r="F15" s="54">
        <v>100</v>
      </c>
      <c r="G15" s="54">
        <v>100</v>
      </c>
      <c r="H15" s="54">
        <v>100</v>
      </c>
      <c r="I15" s="54">
        <v>100</v>
      </c>
      <c r="J15" s="54">
        <v>100</v>
      </c>
      <c r="K15" s="54">
        <v>100</v>
      </c>
      <c r="L15" s="54">
        <v>100</v>
      </c>
      <c r="M15" s="54"/>
      <c r="N15" s="66" t="s">
        <v>5</v>
      </c>
      <c r="O15" s="18" t="s">
        <v>55</v>
      </c>
    </row>
    <row r="16" spans="1:15" s="24" customFormat="1" ht="12.2" customHeight="1">
      <c r="A16" s="27" t="s">
        <v>23</v>
      </c>
      <c r="B16" s="28"/>
      <c r="C16" s="29">
        <v>1.3</v>
      </c>
      <c r="D16" s="52">
        <v>1.3</v>
      </c>
      <c r="E16" s="52">
        <v>1.2</v>
      </c>
      <c r="F16" s="52">
        <v>1.2</v>
      </c>
      <c r="G16" s="52">
        <v>1.1000000000000001</v>
      </c>
      <c r="H16" s="52">
        <v>1.1000000000000001</v>
      </c>
      <c r="I16" s="52">
        <v>1.2</v>
      </c>
      <c r="J16" s="52">
        <v>1.1000000000000001</v>
      </c>
      <c r="K16" s="52">
        <v>1</v>
      </c>
      <c r="L16" s="52">
        <v>0.9</v>
      </c>
      <c r="M16" s="52"/>
      <c r="N16" s="30"/>
      <c r="O16" s="31" t="s">
        <v>51</v>
      </c>
    </row>
    <row r="17" spans="1:15" s="24" customFormat="1" ht="12.2" customHeight="1">
      <c r="A17" s="27" t="s">
        <v>24</v>
      </c>
      <c r="B17" s="28" ph="1"/>
      <c r="C17" s="29">
        <v>0.1</v>
      </c>
      <c r="D17" s="52">
        <v>0.1</v>
      </c>
      <c r="E17" s="52">
        <v>0.1</v>
      </c>
      <c r="F17" s="52">
        <v>0.1</v>
      </c>
      <c r="G17" s="52">
        <v>0.1</v>
      </c>
      <c r="H17" s="52">
        <v>0.1</v>
      </c>
      <c r="I17" s="52">
        <v>0.1</v>
      </c>
      <c r="J17" s="52">
        <v>0.1</v>
      </c>
      <c r="K17" s="52">
        <v>0.1</v>
      </c>
      <c r="L17" s="52">
        <v>0.1</v>
      </c>
      <c r="M17" s="52"/>
      <c r="N17" s="30"/>
      <c r="O17" s="31" t="s">
        <v>6</v>
      </c>
    </row>
    <row r="18" spans="1:15" s="34" customFormat="1" ht="12.2" customHeight="1">
      <c r="A18" s="32" t="s">
        <v>25</v>
      </c>
      <c r="B18" s="28"/>
      <c r="C18" s="33">
        <v>33.9</v>
      </c>
      <c r="D18" s="53">
        <v>33.700000000000003</v>
      </c>
      <c r="E18" s="53">
        <v>36.200000000000003</v>
      </c>
      <c r="F18" s="53">
        <v>36</v>
      </c>
      <c r="G18" s="53">
        <v>35.4</v>
      </c>
      <c r="H18" s="53">
        <v>37.5</v>
      </c>
      <c r="I18" s="53">
        <v>36.700000000000003</v>
      </c>
      <c r="J18" s="53">
        <v>37.1</v>
      </c>
      <c r="K18" s="53">
        <v>36.200000000000003</v>
      </c>
      <c r="L18" s="53">
        <v>38.799999999999997</v>
      </c>
      <c r="M18" s="53"/>
      <c r="N18" s="30"/>
      <c r="O18" s="31" t="s">
        <v>0</v>
      </c>
    </row>
    <row r="19" spans="1:15" s="34" customFormat="1" ht="12.2" customHeight="1">
      <c r="A19" s="27" t="s">
        <v>26</v>
      </c>
      <c r="B19" s="28"/>
      <c r="C19" s="29">
        <v>0.8</v>
      </c>
      <c r="D19" s="52">
        <v>1.2</v>
      </c>
      <c r="E19" s="52">
        <v>1.4</v>
      </c>
      <c r="F19" s="52">
        <v>1.3</v>
      </c>
      <c r="G19" s="52">
        <v>1.5</v>
      </c>
      <c r="H19" s="52">
        <v>1.5</v>
      </c>
      <c r="I19" s="52">
        <v>1.4</v>
      </c>
      <c r="J19" s="52">
        <v>1.7</v>
      </c>
      <c r="K19" s="52">
        <v>1.7</v>
      </c>
      <c r="L19" s="52">
        <v>1.4</v>
      </c>
      <c r="M19" s="52"/>
      <c r="N19" s="30"/>
      <c r="O19" s="31" t="s">
        <v>52</v>
      </c>
    </row>
    <row r="20" spans="1:15" s="34" customFormat="1" ht="12.2" customHeight="1">
      <c r="A20" s="27" t="s">
        <v>27</v>
      </c>
      <c r="B20" s="28"/>
      <c r="C20" s="29">
        <v>6.5</v>
      </c>
      <c r="D20" s="52">
        <v>6.8</v>
      </c>
      <c r="E20" s="52">
        <v>5.7</v>
      </c>
      <c r="F20" s="52">
        <v>5.4</v>
      </c>
      <c r="G20" s="52">
        <v>4.9000000000000004</v>
      </c>
      <c r="H20" s="52">
        <v>4.7</v>
      </c>
      <c r="I20" s="52">
        <v>5.0999999999999996</v>
      </c>
      <c r="J20" s="52">
        <v>5.7</v>
      </c>
      <c r="K20" s="52">
        <v>6.6</v>
      </c>
      <c r="L20" s="52">
        <v>7</v>
      </c>
      <c r="M20" s="52"/>
      <c r="N20" s="30"/>
      <c r="O20" s="31" t="s">
        <v>53</v>
      </c>
    </row>
    <row r="21" spans="1:15" s="34" customFormat="1" ht="12.2" customHeight="1">
      <c r="A21" s="35" t="s">
        <v>28</v>
      </c>
      <c r="B21" s="36"/>
      <c r="C21" s="29">
        <v>57.3</v>
      </c>
      <c r="D21" s="52">
        <v>57</v>
      </c>
      <c r="E21" s="52">
        <v>55.4</v>
      </c>
      <c r="F21" s="52">
        <v>56.2</v>
      </c>
      <c r="G21" s="52">
        <v>57</v>
      </c>
      <c r="H21" s="52">
        <v>55.1</v>
      </c>
      <c r="I21" s="52">
        <v>55.5</v>
      </c>
      <c r="J21" s="52">
        <v>54.3</v>
      </c>
      <c r="K21" s="52">
        <v>54.4</v>
      </c>
      <c r="L21" s="52">
        <v>51.8</v>
      </c>
      <c r="M21" s="52"/>
      <c r="N21" s="37"/>
      <c r="O21" s="38" t="s">
        <v>54</v>
      </c>
    </row>
    <row r="22" spans="1:15" s="34" customFormat="1" ht="13.5" customHeight="1">
      <c r="A22" s="41" t="s">
        <v>30</v>
      </c>
      <c r="B22" s="74" t="s">
        <v>31</v>
      </c>
      <c r="C22" s="54">
        <v>20092.099999999999</v>
      </c>
      <c r="D22" s="54">
        <v>20861.5</v>
      </c>
      <c r="E22" s="54">
        <v>23027.5</v>
      </c>
      <c r="F22" s="54">
        <v>23393.1</v>
      </c>
      <c r="G22" s="54">
        <v>24082.5</v>
      </c>
      <c r="H22" s="54">
        <v>25844</v>
      </c>
      <c r="I22" s="54">
        <v>26835.5</v>
      </c>
      <c r="J22" s="54">
        <v>28461</v>
      </c>
      <c r="K22" s="54">
        <v>29523.7</v>
      </c>
      <c r="L22" s="54">
        <v>32346.5</v>
      </c>
      <c r="M22" s="54"/>
      <c r="N22" s="75" t="s">
        <v>56</v>
      </c>
      <c r="O22" s="64" t="s">
        <v>57</v>
      </c>
    </row>
    <row r="23" spans="1:15" s="34" customFormat="1" ht="12.2" customHeight="1">
      <c r="A23" s="35"/>
      <c r="B23" s="42" t="s">
        <v>32</v>
      </c>
      <c r="C23" s="51">
        <v>18222.599999999999</v>
      </c>
      <c r="D23" s="51">
        <v>16338.5</v>
      </c>
      <c r="E23" s="16">
        <v>19915.5</v>
      </c>
      <c r="F23" s="16">
        <v>21114.2</v>
      </c>
      <c r="G23" s="16">
        <v>21370.9</v>
      </c>
      <c r="H23" s="16">
        <v>23600.9</v>
      </c>
      <c r="I23" s="16">
        <v>25479.5</v>
      </c>
      <c r="J23" s="16">
        <v>25153.599999999999</v>
      </c>
      <c r="K23" s="16">
        <v>25440.5</v>
      </c>
      <c r="L23" s="16">
        <v>28604</v>
      </c>
      <c r="M23" s="16"/>
      <c r="N23" s="43" t="s">
        <v>58</v>
      </c>
      <c r="O23" s="23"/>
    </row>
    <row r="24" spans="1:15" s="34" customFormat="1" ht="13.5" customHeight="1">
      <c r="A24" s="44" t="s">
        <v>33</v>
      </c>
      <c r="B24" s="76" t="s">
        <v>34</v>
      </c>
      <c r="C24" s="54">
        <v>11235.1</v>
      </c>
      <c r="D24" s="54">
        <v>11375.9</v>
      </c>
      <c r="E24" s="54">
        <v>11575.8</v>
      </c>
      <c r="F24" s="54">
        <v>11805</v>
      </c>
      <c r="G24" s="54">
        <v>11965</v>
      </c>
      <c r="H24" s="54">
        <v>12137.1</v>
      </c>
      <c r="I24" s="54">
        <v>12280.7</v>
      </c>
      <c r="J24" s="54">
        <v>12397.9</v>
      </c>
      <c r="K24" s="54">
        <v>12611.7</v>
      </c>
      <c r="L24" s="54">
        <v>12809.4</v>
      </c>
      <c r="M24" s="54"/>
      <c r="N24" s="77" t="s">
        <v>59</v>
      </c>
      <c r="O24" s="18" t="s">
        <v>60</v>
      </c>
    </row>
    <row r="25" spans="1:15" s="34" customFormat="1" ht="12.2" customHeight="1">
      <c r="A25" s="46" t="s">
        <v>35</v>
      </c>
      <c r="B25" s="21" t="s">
        <v>5</v>
      </c>
      <c r="C25" s="51">
        <v>-23</v>
      </c>
      <c r="D25" s="51">
        <v>-23.1</v>
      </c>
      <c r="E25" s="51">
        <v>-23.4</v>
      </c>
      <c r="F25" s="51">
        <v>-23.7</v>
      </c>
      <c r="G25" s="51">
        <v>-23.9</v>
      </c>
      <c r="H25" s="51">
        <v>-24.2</v>
      </c>
      <c r="I25" s="51">
        <v>-24.4</v>
      </c>
      <c r="J25" s="51">
        <v>-24.5</v>
      </c>
      <c r="K25" s="51">
        <v>-24.6</v>
      </c>
      <c r="L25" s="51" t="s">
        <v>74</v>
      </c>
      <c r="M25" s="51"/>
      <c r="N25" s="47" t="s">
        <v>5</v>
      </c>
      <c r="O25" s="23" t="s">
        <v>49</v>
      </c>
    </row>
    <row r="26" spans="1:15" s="34" customFormat="1" ht="13.5" customHeight="1">
      <c r="A26" s="17" t="s">
        <v>36</v>
      </c>
      <c r="B26" s="67" t="s">
        <v>5</v>
      </c>
      <c r="C26" s="68">
        <v>4.5999999999999996</v>
      </c>
      <c r="D26" s="68">
        <v>1.2</v>
      </c>
      <c r="E26" s="68">
        <v>9.6999999999999993</v>
      </c>
      <c r="F26" s="68">
        <v>3.6</v>
      </c>
      <c r="G26" s="68">
        <v>2.9</v>
      </c>
      <c r="H26" s="68">
        <v>4.5999999999999996</v>
      </c>
      <c r="I26" s="68">
        <v>5.4</v>
      </c>
      <c r="J26" s="68">
        <v>3.6</v>
      </c>
      <c r="K26" s="68">
        <v>4.7</v>
      </c>
      <c r="L26" s="68">
        <v>5.9</v>
      </c>
      <c r="M26" s="68"/>
      <c r="N26" s="66" t="s">
        <v>5</v>
      </c>
      <c r="O26" s="18" t="s">
        <v>61</v>
      </c>
    </row>
    <row r="27" spans="1:15" s="34" customFormat="1" ht="12.2" customHeight="1">
      <c r="A27" s="27" t="s">
        <v>37</v>
      </c>
      <c r="B27" s="25"/>
      <c r="C27" s="16">
        <v>3.3</v>
      </c>
      <c r="D27" s="16">
        <v>1.6</v>
      </c>
      <c r="E27" s="16">
        <v>4.5</v>
      </c>
      <c r="F27" s="16">
        <v>3.7</v>
      </c>
      <c r="G27" s="16">
        <v>3.1</v>
      </c>
      <c r="H27" s="16">
        <v>2.9</v>
      </c>
      <c r="I27" s="16">
        <v>2.2000000000000002</v>
      </c>
      <c r="J27" s="16">
        <v>1.9</v>
      </c>
      <c r="K27" s="16">
        <v>3.2</v>
      </c>
      <c r="L27" s="16">
        <v>3.1</v>
      </c>
      <c r="M27" s="16"/>
      <c r="N27" s="26"/>
      <c r="O27" s="45" t="s">
        <v>62</v>
      </c>
    </row>
    <row r="28" spans="1:15" s="34" customFormat="1" ht="12.2" customHeight="1">
      <c r="A28" s="27" t="s">
        <v>38</v>
      </c>
      <c r="B28" s="25"/>
      <c r="C28" s="16">
        <v>2.4</v>
      </c>
      <c r="D28" s="16">
        <v>0.9</v>
      </c>
      <c r="E28" s="16">
        <v>5.5</v>
      </c>
      <c r="F28" s="16">
        <v>3.2</v>
      </c>
      <c r="G28" s="16">
        <v>3</v>
      </c>
      <c r="H28" s="16">
        <v>2.7</v>
      </c>
      <c r="I28" s="16">
        <v>2.2999999999999998</v>
      </c>
      <c r="J28" s="16">
        <v>2.4</v>
      </c>
      <c r="K28" s="16">
        <v>3.1</v>
      </c>
      <c r="L28" s="16">
        <v>2.9</v>
      </c>
      <c r="M28" s="16"/>
      <c r="N28" s="26"/>
      <c r="O28" s="45" t="s">
        <v>63</v>
      </c>
    </row>
    <row r="29" spans="1:15" s="34" customFormat="1" ht="12.2" customHeight="1">
      <c r="A29" s="27" t="s">
        <v>39</v>
      </c>
      <c r="B29" s="25"/>
      <c r="C29" s="16">
        <v>7.4</v>
      </c>
      <c r="D29" s="16">
        <v>4.8</v>
      </c>
      <c r="E29" s="16">
        <v>0.4</v>
      </c>
      <c r="F29" s="16">
        <v>5.8</v>
      </c>
      <c r="G29" s="16">
        <v>3.1</v>
      </c>
      <c r="H29" s="16">
        <v>3.9</v>
      </c>
      <c r="I29" s="16">
        <v>1.5</v>
      </c>
      <c r="J29" s="16">
        <v>0.2</v>
      </c>
      <c r="K29" s="16">
        <v>3.8</v>
      </c>
      <c r="L29" s="16">
        <v>4.2</v>
      </c>
      <c r="M29" s="16"/>
      <c r="N29" s="26"/>
      <c r="O29" s="45" t="s">
        <v>64</v>
      </c>
    </row>
    <row r="30" spans="1:15" s="34" customFormat="1" ht="12.2" customHeight="1">
      <c r="A30" s="27" t="s">
        <v>40</v>
      </c>
      <c r="B30" s="25"/>
      <c r="C30" s="16">
        <v>-2.9</v>
      </c>
      <c r="D30" s="16">
        <v>-4</v>
      </c>
      <c r="E30" s="16">
        <v>19.100000000000001</v>
      </c>
      <c r="F30" s="16">
        <v>-1.4</v>
      </c>
      <c r="G30" s="16">
        <v>3.5</v>
      </c>
      <c r="H30" s="16">
        <v>-8.4</v>
      </c>
      <c r="I30" s="16">
        <v>11.5</v>
      </c>
      <c r="J30" s="16">
        <v>-3.7</v>
      </c>
      <c r="K30" s="16">
        <v>27.3</v>
      </c>
      <c r="L30" s="16">
        <v>14</v>
      </c>
      <c r="M30" s="16"/>
      <c r="N30" s="26"/>
      <c r="O30" s="45" t="s">
        <v>65</v>
      </c>
    </row>
    <row r="31" spans="1:15" s="34" customFormat="1" ht="12.2" customHeight="1">
      <c r="A31" s="27" t="s">
        <v>41</v>
      </c>
      <c r="B31" s="25"/>
      <c r="C31" s="16">
        <v>-1.8</v>
      </c>
      <c r="D31" s="16">
        <v>1.8</v>
      </c>
      <c r="E31" s="16">
        <v>10.199999999999999</v>
      </c>
      <c r="F31" s="16">
        <v>-3.5</v>
      </c>
      <c r="G31" s="16">
        <v>2.8</v>
      </c>
      <c r="H31" s="16">
        <v>-3.9</v>
      </c>
      <c r="I31" s="16">
        <v>9.5</v>
      </c>
      <c r="J31" s="16">
        <v>9.1</v>
      </c>
      <c r="K31" s="16">
        <v>9.5</v>
      </c>
      <c r="L31" s="16">
        <v>14.2</v>
      </c>
      <c r="M31" s="16"/>
      <c r="N31" s="26"/>
      <c r="O31" s="45" t="s">
        <v>66</v>
      </c>
    </row>
    <row r="32" spans="1:15" s="34" customFormat="1" ht="12.2" customHeight="1">
      <c r="A32" s="27" t="s">
        <v>42</v>
      </c>
      <c r="B32" s="25"/>
      <c r="C32" s="16">
        <v>-23.5</v>
      </c>
      <c r="D32" s="16">
        <v>-145.19999999999999</v>
      </c>
      <c r="E32" s="16">
        <v>-367.9</v>
      </c>
      <c r="F32" s="16">
        <v>41.3</v>
      </c>
      <c r="G32" s="16">
        <v>12.9</v>
      </c>
      <c r="H32" s="16">
        <v>-76.400000000000006</v>
      </c>
      <c r="I32" s="16">
        <v>121.8</v>
      </c>
      <c r="J32" s="16">
        <v>-337.4</v>
      </c>
      <c r="K32" s="16">
        <v>-184.4</v>
      </c>
      <c r="L32" s="16">
        <v>-1.6</v>
      </c>
      <c r="M32" s="16"/>
      <c r="N32" s="26"/>
      <c r="O32" s="45" t="s">
        <v>67</v>
      </c>
    </row>
    <row r="33" spans="1:15" s="34" customFormat="1" ht="12.2" customHeight="1">
      <c r="A33" s="27" t="s">
        <v>43</v>
      </c>
      <c r="B33" s="25"/>
      <c r="C33" s="16">
        <v>-30.2</v>
      </c>
      <c r="D33" s="55">
        <v>-13</v>
      </c>
      <c r="E33" s="55">
        <v>-3.3</v>
      </c>
      <c r="F33" s="55">
        <v>-21</v>
      </c>
      <c r="G33" s="55">
        <v>-22.5</v>
      </c>
      <c r="H33" s="55">
        <v>-150.19999999999999</v>
      </c>
      <c r="I33" s="55">
        <v>7</v>
      </c>
      <c r="J33" s="55">
        <v>201.5</v>
      </c>
      <c r="K33" s="55">
        <v>-114.6</v>
      </c>
      <c r="L33" s="55">
        <v>239.5</v>
      </c>
      <c r="M33" s="55"/>
      <c r="N33" s="26"/>
      <c r="O33" s="45" t="s">
        <v>68</v>
      </c>
    </row>
    <row r="34" spans="1:15" s="34" customFormat="1" ht="12.2" customHeight="1">
      <c r="A34" s="46" t="s">
        <v>44</v>
      </c>
      <c r="B34" s="21"/>
      <c r="C34" s="16">
        <v>603.79999999999995</v>
      </c>
      <c r="D34" s="16">
        <v>-123.6</v>
      </c>
      <c r="E34" s="16">
        <v>-575.9</v>
      </c>
      <c r="F34" s="16">
        <v>-99.6</v>
      </c>
      <c r="G34" s="16">
        <v>138066</v>
      </c>
      <c r="H34" s="16">
        <v>-39.5</v>
      </c>
      <c r="I34" s="16">
        <v>-38.4</v>
      </c>
      <c r="J34" s="16">
        <v>-104.6</v>
      </c>
      <c r="K34" s="16">
        <v>809.1</v>
      </c>
      <c r="L34" s="16">
        <v>2242.5</v>
      </c>
      <c r="M34" s="16"/>
      <c r="N34" s="22"/>
      <c r="O34" s="23" t="s">
        <v>69</v>
      </c>
    </row>
    <row r="35" spans="1:15" s="34" customFormat="1" ht="13.5" customHeight="1">
      <c r="A35" s="17" t="s">
        <v>45</v>
      </c>
      <c r="B35" s="67" t="s">
        <v>5</v>
      </c>
      <c r="C35" s="68">
        <v>100</v>
      </c>
      <c r="D35" s="68">
        <v>100</v>
      </c>
      <c r="E35" s="68">
        <v>100</v>
      </c>
      <c r="F35" s="68">
        <v>100</v>
      </c>
      <c r="G35" s="68">
        <v>100</v>
      </c>
      <c r="H35" s="68">
        <v>100</v>
      </c>
      <c r="I35" s="68">
        <v>100</v>
      </c>
      <c r="J35" s="68">
        <v>100</v>
      </c>
      <c r="K35" s="68">
        <v>100</v>
      </c>
      <c r="L35" s="68">
        <v>100.00000000000001</v>
      </c>
      <c r="M35" s="68"/>
      <c r="N35" s="66" t="s">
        <v>5</v>
      </c>
      <c r="O35" s="18" t="s">
        <v>70</v>
      </c>
    </row>
    <row r="36" spans="1:15" s="34" customFormat="1" ht="12.2" customHeight="1">
      <c r="A36" s="27" t="s">
        <v>37</v>
      </c>
      <c r="B36" s="25"/>
      <c r="C36" s="16">
        <v>72.7</v>
      </c>
      <c r="D36" s="16">
        <v>72.400000000000006</v>
      </c>
      <c r="E36" s="16">
        <v>69</v>
      </c>
      <c r="F36" s="16">
        <v>71.7</v>
      </c>
      <c r="G36" s="16">
        <v>72.400000000000006</v>
      </c>
      <c r="H36" s="16">
        <v>69</v>
      </c>
      <c r="I36" s="16">
        <v>67.900000000000006</v>
      </c>
      <c r="J36" s="16">
        <v>65.3</v>
      </c>
      <c r="K36" s="16">
        <v>64.599999999999994</v>
      </c>
      <c r="L36" s="16">
        <v>61.1</v>
      </c>
      <c r="M36" s="16"/>
      <c r="N36" s="26"/>
      <c r="O36" s="45" t="s">
        <v>62</v>
      </c>
    </row>
    <row r="37" spans="1:15" s="34" customFormat="1" ht="12.2" customHeight="1">
      <c r="A37" s="27" t="s">
        <v>38</v>
      </c>
      <c r="B37" s="25"/>
      <c r="C37" s="16">
        <v>58.9</v>
      </c>
      <c r="D37" s="16">
        <v>58.2</v>
      </c>
      <c r="E37" s="16">
        <v>55.9</v>
      </c>
      <c r="F37" s="16">
        <v>57.8</v>
      </c>
      <c r="G37" s="16">
        <v>58.3</v>
      </c>
      <c r="H37" s="16">
        <v>55.4</v>
      </c>
      <c r="I37" s="16">
        <v>54.5</v>
      </c>
      <c r="J37" s="16">
        <v>52.6</v>
      </c>
      <c r="K37" s="16">
        <v>51.8</v>
      </c>
      <c r="L37" s="16">
        <v>48.8</v>
      </c>
      <c r="M37" s="16"/>
      <c r="N37" s="26"/>
      <c r="O37" s="45" t="s">
        <v>63</v>
      </c>
    </row>
    <row r="38" spans="1:15" s="34" customFormat="1" ht="12.2" customHeight="1">
      <c r="A38" s="27" t="s">
        <v>39</v>
      </c>
      <c r="B38" s="25"/>
      <c r="C38" s="16">
        <v>13.8</v>
      </c>
      <c r="D38" s="16">
        <v>14.3</v>
      </c>
      <c r="E38" s="16">
        <v>13.1</v>
      </c>
      <c r="F38" s="16">
        <v>13.9</v>
      </c>
      <c r="G38" s="16">
        <v>14.1</v>
      </c>
      <c r="H38" s="16">
        <v>13.6</v>
      </c>
      <c r="I38" s="16">
        <v>13.4</v>
      </c>
      <c r="J38" s="16">
        <v>12.7</v>
      </c>
      <c r="K38" s="16">
        <v>12.7</v>
      </c>
      <c r="L38" s="16">
        <v>12.3</v>
      </c>
      <c r="M38" s="16"/>
      <c r="N38" s="26"/>
      <c r="O38" s="45" t="s">
        <v>64</v>
      </c>
    </row>
    <row r="39" spans="1:15" s="34" customFormat="1" ht="12.2" customHeight="1">
      <c r="A39" s="27" t="s">
        <v>40</v>
      </c>
      <c r="B39" s="25"/>
      <c r="C39" s="16">
        <v>37.1</v>
      </c>
      <c r="D39" s="16">
        <v>34.6</v>
      </c>
      <c r="E39" s="16">
        <v>37.4</v>
      </c>
      <c r="F39" s="16">
        <v>37</v>
      </c>
      <c r="G39" s="16">
        <v>36.4</v>
      </c>
      <c r="H39" s="16">
        <v>30.2</v>
      </c>
      <c r="I39" s="16">
        <v>32.4</v>
      </c>
      <c r="J39" s="16">
        <v>28.4</v>
      </c>
      <c r="K39" s="16">
        <v>34.4</v>
      </c>
      <c r="L39" s="16">
        <v>35.799999999999997</v>
      </c>
      <c r="M39" s="16"/>
      <c r="N39" s="26"/>
      <c r="O39" s="45" t="s">
        <v>65</v>
      </c>
    </row>
    <row r="40" spans="1:15" s="34" customFormat="1" ht="12.2" customHeight="1">
      <c r="A40" s="27" t="s">
        <v>41</v>
      </c>
      <c r="B40" s="25"/>
      <c r="C40" s="16">
        <v>35.9</v>
      </c>
      <c r="D40" s="16">
        <v>36.1</v>
      </c>
      <c r="E40" s="16">
        <v>35.700000000000003</v>
      </c>
      <c r="F40" s="16">
        <v>34.4</v>
      </c>
      <c r="G40" s="16">
        <v>34.6</v>
      </c>
      <c r="H40" s="16">
        <v>30.2</v>
      </c>
      <c r="I40" s="16">
        <v>31.5</v>
      </c>
      <c r="J40" s="16">
        <v>32.5</v>
      </c>
      <c r="K40" s="16">
        <v>34.1</v>
      </c>
      <c r="L40" s="16">
        <v>35.5</v>
      </c>
      <c r="M40" s="16"/>
      <c r="N40" s="26"/>
      <c r="O40" s="45" t="s">
        <v>66</v>
      </c>
    </row>
    <row r="41" spans="1:15" s="34" customFormat="1" ht="12.2" customHeight="1">
      <c r="A41" s="27" t="s">
        <v>42</v>
      </c>
      <c r="B41" s="25"/>
      <c r="C41" s="16">
        <v>1.2</v>
      </c>
      <c r="D41" s="16">
        <v>-1.5</v>
      </c>
      <c r="E41" s="16">
        <v>1.8</v>
      </c>
      <c r="F41" s="16">
        <v>2.6</v>
      </c>
      <c r="G41" s="16">
        <v>1.8</v>
      </c>
      <c r="H41" s="16">
        <v>0</v>
      </c>
      <c r="I41" s="16">
        <v>0.9</v>
      </c>
      <c r="J41" s="16">
        <v>-4.0999999999999996</v>
      </c>
      <c r="K41" s="16">
        <v>0.3</v>
      </c>
      <c r="L41" s="16">
        <v>0.2</v>
      </c>
      <c r="M41" s="16"/>
      <c r="N41" s="26"/>
      <c r="O41" s="45" t="s">
        <v>67</v>
      </c>
    </row>
    <row r="42" spans="1:15" s="34" customFormat="1" ht="12.2" customHeight="1">
      <c r="A42" s="27" t="s">
        <v>43</v>
      </c>
      <c r="B42" s="25"/>
      <c r="C42" s="16">
        <v>-9.3000000000000007</v>
      </c>
      <c r="D42" s="16">
        <v>-6.9</v>
      </c>
      <c r="E42" s="16">
        <v>-6.1</v>
      </c>
      <c r="F42" s="16">
        <v>-9.1999999999999993</v>
      </c>
      <c r="G42" s="16">
        <v>-8.4</v>
      </c>
      <c r="H42" s="16">
        <v>0.7</v>
      </c>
      <c r="I42" s="16">
        <v>-0.4</v>
      </c>
      <c r="J42" s="16">
        <v>6.8</v>
      </c>
      <c r="K42" s="16">
        <v>1</v>
      </c>
      <c r="L42" s="16">
        <v>2.9</v>
      </c>
      <c r="M42" s="16"/>
      <c r="N42" s="26"/>
      <c r="O42" s="45" t="s">
        <v>71</v>
      </c>
    </row>
    <row r="43" spans="1:15" s="34" customFormat="1" ht="12.2" customHeight="1">
      <c r="A43" s="27" t="s">
        <v>44</v>
      </c>
      <c r="B43" s="25"/>
      <c r="C43" s="16">
        <v>-0.5</v>
      </c>
      <c r="D43" s="16">
        <v>-0.1</v>
      </c>
      <c r="E43" s="16">
        <v>-0.3</v>
      </c>
      <c r="F43" s="16">
        <v>0.5</v>
      </c>
      <c r="G43" s="16">
        <v>-0.4</v>
      </c>
      <c r="H43" s="16">
        <v>0</v>
      </c>
      <c r="I43" s="16">
        <v>0.1</v>
      </c>
      <c r="J43" s="16">
        <v>-0.5</v>
      </c>
      <c r="K43" s="16">
        <v>0</v>
      </c>
      <c r="L43" s="16">
        <v>0.2</v>
      </c>
      <c r="M43" s="16"/>
      <c r="N43" s="26"/>
      <c r="O43" s="45" t="s">
        <v>69</v>
      </c>
    </row>
    <row r="44" spans="1:15" s="34" customFormat="1" ht="13.5" customHeight="1">
      <c r="A44" s="60" t="s">
        <v>46</v>
      </c>
      <c r="B44" s="72" t="s">
        <v>31</v>
      </c>
      <c r="C44" s="69">
        <v>11840.1</v>
      </c>
      <c r="D44" s="69">
        <v>12136</v>
      </c>
      <c r="E44" s="69">
        <v>12874.1</v>
      </c>
      <c r="F44" s="69">
        <v>13522.6</v>
      </c>
      <c r="G44" s="69">
        <v>14043.4</v>
      </c>
      <c r="H44" s="69">
        <v>14325.1</v>
      </c>
      <c r="I44" s="69">
        <v>14633.8</v>
      </c>
      <c r="J44" s="69">
        <v>14968.5</v>
      </c>
      <c r="K44" s="69">
        <v>15303.6</v>
      </c>
      <c r="L44" s="69">
        <v>15786.4</v>
      </c>
      <c r="M44" s="69"/>
      <c r="N44" s="73" t="s">
        <v>56</v>
      </c>
      <c r="O44" s="65" t="s">
        <v>72</v>
      </c>
    </row>
    <row r="45" spans="1:15" s="7" customFormat="1" ht="15" customHeight="1">
      <c r="A45" s="14" t="s">
        <v>12</v>
      </c>
      <c r="B45" s="10"/>
      <c r="C45" s="8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48"/>
      <c r="O45" s="13" t="s">
        <v>18</v>
      </c>
    </row>
    <row r="46" spans="1:15" s="7" customFormat="1" ht="10.5" customHeight="1">
      <c r="A46" s="14" t="s">
        <v>17</v>
      </c>
      <c r="B46" s="11"/>
      <c r="C46" s="8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3"/>
    </row>
    <row r="47" spans="1:15" s="7" customFormat="1" ht="10.5" customHeight="1">
      <c r="A47" s="14" t="s">
        <v>16</v>
      </c>
      <c r="B47" s="10"/>
      <c r="C47" s="8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49"/>
    </row>
    <row r="48" spans="1:15" s="7" customFormat="1" ht="10.5" customHeight="1">
      <c r="A48" s="15" t="s">
        <v>15</v>
      </c>
      <c r="B48" s="10"/>
      <c r="C48" s="8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49"/>
    </row>
    <row r="49" spans="1:15" s="7" customFormat="1" ht="10.5" customHeight="1">
      <c r="A49" s="15" t="s">
        <v>14</v>
      </c>
      <c r="B49" s="10"/>
      <c r="C49" s="8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2"/>
    </row>
    <row r="50" spans="1:15">
      <c r="A50" s="14" t="s">
        <v>13</v>
      </c>
    </row>
  </sheetData>
  <mergeCells count="20">
    <mergeCell ref="I4:I5"/>
    <mergeCell ref="B4:B5"/>
    <mergeCell ref="G1:O1"/>
    <mergeCell ref="G2:O2"/>
    <mergeCell ref="G3:O3"/>
    <mergeCell ref="N4:N5"/>
    <mergeCell ref="O4:O5"/>
    <mergeCell ref="G4:G5"/>
    <mergeCell ref="H4:H5"/>
    <mergeCell ref="L4:L5"/>
    <mergeCell ref="J4:J5"/>
    <mergeCell ref="K4:K5"/>
    <mergeCell ref="M4:M5"/>
    <mergeCell ref="A4:A5"/>
    <mergeCell ref="C4:C5"/>
    <mergeCell ref="D4:D5"/>
    <mergeCell ref="A1:F1"/>
    <mergeCell ref="A2:F2"/>
    <mergeCell ref="E4:E5"/>
    <mergeCell ref="F4:F5"/>
  </mergeCells>
  <phoneticPr fontId="20" type="noConversion"/>
  <printOptions horizontalCentered="1" gridLinesSet="0"/>
  <pageMargins left="1.2204724409448819" right="1.2204724409448819" top="1.0236220472440944" bottom="2.3622047244094491" header="0" footer="0.23622047244094491"/>
  <pageSetup paperSize="9" scale="83" pageOrder="overThenDown" orientation="portrait" r:id="rId1"/>
  <headerFooter alignWithMargins="0"/>
  <colBreaks count="1" manualBreakCount="1">
    <brk id="7" max="49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T32"/>
  <sheetViews>
    <sheetView view="pageBreakPreview" zoomScale="80" zoomScaleNormal="100" zoomScaleSheetLayoutView="80" workbookViewId="0">
      <selection activeCell="E18" activeCellId="1" sqref="C18:C19 E18:E19"/>
    </sheetView>
  </sheetViews>
  <sheetFormatPr defaultColWidth="10" defaultRowHeight="13.5"/>
  <cols>
    <col min="1" max="1" width="9.875" style="100" customWidth="1"/>
    <col min="2" max="2" width="13.875" style="100" customWidth="1"/>
    <col min="3" max="3" width="12.625" style="100" customWidth="1"/>
    <col min="4" max="4" width="12.125" style="100" customWidth="1"/>
    <col min="5" max="5" width="14.25" style="100" customWidth="1"/>
    <col min="6" max="6" width="13.625" style="100" customWidth="1"/>
    <col min="7" max="7" width="16" style="100" customWidth="1"/>
    <col min="8" max="8" width="17.125" style="100" bestFit="1" customWidth="1"/>
    <col min="9" max="9" width="13" style="100" customWidth="1"/>
    <col min="10" max="10" width="14" style="100" customWidth="1"/>
    <col min="11" max="11" width="14.75" style="100" customWidth="1"/>
    <col min="12" max="13" width="6.5" style="100" customWidth="1"/>
    <col min="14" max="14" width="13.125" style="100" customWidth="1"/>
    <col min="15" max="19" width="6.5" style="100" customWidth="1"/>
    <col min="20" max="16384" width="10" style="100"/>
  </cols>
  <sheetData>
    <row r="1" spans="1:20" s="80" customFormat="1" ht="40.5" customHeight="1">
      <c r="A1" s="239" t="s">
        <v>197</v>
      </c>
      <c r="B1" s="239"/>
      <c r="C1" s="239"/>
      <c r="D1" s="239"/>
      <c r="E1" s="239"/>
      <c r="F1" s="239"/>
      <c r="G1" s="281" t="s">
        <v>198</v>
      </c>
      <c r="H1" s="282"/>
      <c r="I1" s="282"/>
      <c r="J1" s="282"/>
      <c r="K1" s="282"/>
      <c r="L1" s="135"/>
      <c r="M1" s="135"/>
      <c r="N1" s="135"/>
      <c r="O1" s="135"/>
      <c r="P1" s="135"/>
      <c r="Q1" s="135"/>
      <c r="R1" s="135"/>
      <c r="S1" s="135"/>
      <c r="T1" s="135"/>
    </row>
    <row r="2" spans="1:20" s="138" customFormat="1" ht="12.75" thickBot="1">
      <c r="A2" s="176" t="s">
        <v>199</v>
      </c>
      <c r="B2" s="81"/>
      <c r="C2" s="81"/>
      <c r="D2" s="81"/>
      <c r="E2" s="81"/>
      <c r="F2" s="81"/>
      <c r="G2" s="81"/>
      <c r="H2" s="81"/>
      <c r="I2" s="81"/>
      <c r="J2" s="81"/>
      <c r="K2" s="177" t="s">
        <v>200</v>
      </c>
      <c r="L2" s="136"/>
      <c r="M2" s="136"/>
      <c r="N2" s="136"/>
      <c r="O2" s="136"/>
      <c r="P2" s="137"/>
      <c r="Q2" s="137"/>
      <c r="R2" s="136"/>
      <c r="S2" s="136"/>
    </row>
    <row r="3" spans="1:20" s="84" customFormat="1" ht="15.95" customHeight="1">
      <c r="A3" s="274" t="s">
        <v>201</v>
      </c>
      <c r="B3" s="283" t="s">
        <v>202</v>
      </c>
      <c r="C3" s="278" t="s">
        <v>203</v>
      </c>
      <c r="D3" s="286"/>
      <c r="E3" s="276"/>
      <c r="F3" s="276"/>
      <c r="G3" s="276"/>
      <c r="H3" s="276"/>
      <c r="I3" s="276"/>
      <c r="J3" s="276"/>
      <c r="K3" s="276"/>
      <c r="L3" s="139"/>
      <c r="M3" s="139"/>
      <c r="N3" s="139"/>
      <c r="O3" s="139"/>
      <c r="P3" s="139"/>
      <c r="Q3" s="140"/>
      <c r="R3" s="140"/>
      <c r="S3" s="139"/>
    </row>
    <row r="4" spans="1:20" s="84" customFormat="1" ht="30.75" customHeight="1">
      <c r="A4" s="212"/>
      <c r="B4" s="284"/>
      <c r="C4" s="279"/>
      <c r="D4" s="287"/>
      <c r="E4" s="141" t="s">
        <v>204</v>
      </c>
      <c r="F4" s="141" t="s">
        <v>205</v>
      </c>
      <c r="G4" s="141" t="s">
        <v>206</v>
      </c>
      <c r="H4" s="141" t="s">
        <v>306</v>
      </c>
      <c r="I4" s="141" t="s">
        <v>207</v>
      </c>
      <c r="J4" s="141" t="s">
        <v>208</v>
      </c>
      <c r="K4" s="142" t="s">
        <v>309</v>
      </c>
      <c r="L4" s="140"/>
      <c r="M4" s="140"/>
      <c r="N4" s="140"/>
      <c r="O4" s="140"/>
      <c r="P4" s="140"/>
      <c r="Q4" s="140"/>
      <c r="R4" s="140"/>
      <c r="S4" s="143"/>
    </row>
    <row r="5" spans="1:20" s="84" customFormat="1" ht="42.75" customHeight="1">
      <c r="A5" s="226"/>
      <c r="B5" s="285"/>
      <c r="C5" s="280"/>
      <c r="D5" s="288"/>
      <c r="E5" s="178" t="s">
        <v>209</v>
      </c>
      <c r="F5" s="178" t="s">
        <v>210</v>
      </c>
      <c r="G5" s="178" t="s">
        <v>211</v>
      </c>
      <c r="H5" s="206" t="s">
        <v>307</v>
      </c>
      <c r="I5" s="178" t="s">
        <v>212</v>
      </c>
      <c r="J5" s="178" t="s">
        <v>213</v>
      </c>
      <c r="K5" s="144" t="s">
        <v>308</v>
      </c>
      <c r="L5" s="140"/>
      <c r="M5" s="140"/>
      <c r="N5" s="140"/>
      <c r="O5" s="140"/>
      <c r="P5" s="140"/>
      <c r="Q5" s="140"/>
      <c r="R5" s="140"/>
      <c r="S5" s="143"/>
    </row>
    <row r="6" spans="1:20" s="84" customFormat="1" ht="20.100000000000001" customHeight="1">
      <c r="A6" s="175">
        <v>2012</v>
      </c>
      <c r="B6" s="205">
        <v>311414578</v>
      </c>
      <c r="C6" s="326">
        <v>287802776</v>
      </c>
      <c r="D6" s="326"/>
      <c r="E6" s="308">
        <v>2908664</v>
      </c>
      <c r="F6" s="308">
        <v>195849</v>
      </c>
      <c r="G6" s="308">
        <v>103023616</v>
      </c>
      <c r="H6" s="308">
        <v>4007355</v>
      </c>
      <c r="I6" s="308">
        <v>13878818</v>
      </c>
      <c r="J6" s="308">
        <v>21973784</v>
      </c>
      <c r="K6" s="308">
        <v>7809366</v>
      </c>
      <c r="L6" s="140"/>
      <c r="M6" s="140"/>
      <c r="N6" s="140"/>
      <c r="O6" s="140"/>
      <c r="P6" s="140"/>
      <c r="Q6" s="140"/>
      <c r="R6" s="140"/>
      <c r="S6" s="143"/>
    </row>
    <row r="7" spans="1:20" s="84" customFormat="1" ht="20.100000000000001" customHeight="1">
      <c r="A7" s="175">
        <v>2013</v>
      </c>
      <c r="B7" s="205">
        <v>333380088</v>
      </c>
      <c r="C7" s="326">
        <v>309263958</v>
      </c>
      <c r="D7" s="326"/>
      <c r="E7" s="308">
        <v>3106831</v>
      </c>
      <c r="F7" s="308">
        <v>245028</v>
      </c>
      <c r="G7" s="308">
        <v>113601308</v>
      </c>
      <c r="H7" s="308">
        <v>3999839</v>
      </c>
      <c r="I7" s="308">
        <v>14825934</v>
      </c>
      <c r="J7" s="308">
        <v>22936046</v>
      </c>
      <c r="K7" s="308">
        <v>8365941</v>
      </c>
      <c r="L7" s="140"/>
      <c r="M7" s="140"/>
      <c r="N7" s="140"/>
      <c r="O7" s="140"/>
      <c r="P7" s="140"/>
      <c r="Q7" s="140"/>
      <c r="R7" s="140"/>
      <c r="S7" s="143"/>
    </row>
    <row r="8" spans="1:20" s="84" customFormat="1" ht="20.100000000000001" customHeight="1">
      <c r="A8" s="175">
        <v>2014</v>
      </c>
      <c r="B8" s="205">
        <v>351734517</v>
      </c>
      <c r="C8" s="326">
        <v>326654274</v>
      </c>
      <c r="D8" s="326"/>
      <c r="E8" s="308">
        <v>3523440</v>
      </c>
      <c r="F8" s="308">
        <v>276794</v>
      </c>
      <c r="G8" s="308">
        <v>116618769</v>
      </c>
      <c r="H8" s="308">
        <v>3721524</v>
      </c>
      <c r="I8" s="308">
        <v>16910560</v>
      </c>
      <c r="J8" s="308">
        <v>22712830</v>
      </c>
      <c r="K8" s="308">
        <v>9044629</v>
      </c>
      <c r="L8" s="140"/>
      <c r="M8" s="140"/>
      <c r="N8" s="140"/>
      <c r="O8" s="140"/>
      <c r="P8" s="140"/>
      <c r="Q8" s="140"/>
      <c r="R8" s="140"/>
      <c r="S8" s="143"/>
    </row>
    <row r="9" spans="1:20" s="84" customFormat="1" ht="20.100000000000001" customHeight="1">
      <c r="A9" s="175">
        <v>2015</v>
      </c>
      <c r="B9" s="205">
        <v>381978306</v>
      </c>
      <c r="C9" s="326">
        <v>353864042</v>
      </c>
      <c r="D9" s="326"/>
      <c r="E9" s="308">
        <v>3521439</v>
      </c>
      <c r="F9" s="308">
        <v>274840</v>
      </c>
      <c r="G9" s="308">
        <v>128250645</v>
      </c>
      <c r="H9" s="308">
        <v>4765314</v>
      </c>
      <c r="I9" s="308">
        <v>19835514</v>
      </c>
      <c r="J9" s="308">
        <v>23734553</v>
      </c>
      <c r="K9" s="308">
        <v>10199832</v>
      </c>
      <c r="L9" s="140"/>
      <c r="M9" s="140"/>
      <c r="N9" s="140"/>
      <c r="O9" s="140"/>
      <c r="P9" s="140"/>
      <c r="Q9" s="140"/>
      <c r="R9" s="140"/>
      <c r="S9" s="143"/>
    </row>
    <row r="10" spans="1:20" s="84" customFormat="1" ht="20.100000000000001" customHeight="1">
      <c r="A10" s="175">
        <v>2016</v>
      </c>
      <c r="B10" s="205">
        <v>407437529</v>
      </c>
      <c r="C10" s="326">
        <v>376356773</v>
      </c>
      <c r="D10" s="326"/>
      <c r="E10" s="308">
        <v>3339399</v>
      </c>
      <c r="F10" s="308">
        <v>342642</v>
      </c>
      <c r="G10" s="308">
        <v>136022024</v>
      </c>
      <c r="H10" s="308">
        <v>4959167</v>
      </c>
      <c r="I10" s="308">
        <v>24257549</v>
      </c>
      <c r="J10" s="308">
        <v>25102723</v>
      </c>
      <c r="K10" s="308">
        <v>10897876</v>
      </c>
      <c r="L10" s="140"/>
      <c r="M10" s="140"/>
      <c r="N10" s="140"/>
      <c r="O10" s="140"/>
      <c r="P10" s="140"/>
      <c r="Q10" s="140"/>
      <c r="R10" s="140"/>
      <c r="S10" s="143"/>
    </row>
    <row r="11" spans="1:20" s="84" customFormat="1" ht="20.100000000000001" customHeight="1">
      <c r="A11" s="175">
        <v>2017</v>
      </c>
      <c r="B11" s="205">
        <v>451426420</v>
      </c>
      <c r="C11" s="326">
        <v>417306127</v>
      </c>
      <c r="D11" s="326"/>
      <c r="E11" s="308">
        <v>3398309</v>
      </c>
      <c r="F11" s="308">
        <v>365757</v>
      </c>
      <c r="G11" s="308">
        <v>160200602</v>
      </c>
      <c r="H11" s="308">
        <v>4546218</v>
      </c>
      <c r="I11" s="308">
        <v>28888353</v>
      </c>
      <c r="J11" s="308">
        <v>26690097</v>
      </c>
      <c r="K11" s="308">
        <v>11069970</v>
      </c>
      <c r="L11" s="140"/>
      <c r="M11" s="140"/>
      <c r="N11" s="140"/>
      <c r="O11" s="140"/>
      <c r="P11" s="140"/>
      <c r="Q11" s="140"/>
      <c r="R11" s="140"/>
      <c r="S11" s="143"/>
    </row>
    <row r="12" spans="1:20" s="84" customFormat="1" ht="20.100000000000001" customHeight="1">
      <c r="A12" s="190" t="s">
        <v>214</v>
      </c>
      <c r="B12" s="205">
        <v>473845098</v>
      </c>
      <c r="C12" s="326">
        <v>443592430</v>
      </c>
      <c r="D12" s="326"/>
      <c r="E12" s="308">
        <v>3156720</v>
      </c>
      <c r="F12" s="308">
        <v>402071</v>
      </c>
      <c r="G12" s="308">
        <v>171307497</v>
      </c>
      <c r="H12" s="308">
        <v>3746065</v>
      </c>
      <c r="I12" s="308">
        <v>30753016</v>
      </c>
      <c r="J12" s="308">
        <v>27612031</v>
      </c>
      <c r="K12" s="308">
        <v>11185516</v>
      </c>
      <c r="L12" s="143"/>
      <c r="M12" s="143"/>
      <c r="N12" s="143"/>
      <c r="O12" s="143"/>
      <c r="P12" s="143"/>
      <c r="Q12" s="143"/>
      <c r="R12" s="143"/>
      <c r="S12" s="143"/>
    </row>
    <row r="13" spans="1:20" s="174" customFormat="1" ht="20.100000000000001" customHeight="1">
      <c r="A13" s="190">
        <v>2019</v>
      </c>
      <c r="B13" s="205">
        <v>478324829</v>
      </c>
      <c r="C13" s="326">
        <v>441019482</v>
      </c>
      <c r="D13" s="326"/>
      <c r="E13" s="308">
        <v>3026150</v>
      </c>
      <c r="F13" s="308">
        <v>360446</v>
      </c>
      <c r="G13" s="308">
        <v>158284386</v>
      </c>
      <c r="H13" s="308">
        <v>3985766</v>
      </c>
      <c r="I13" s="308">
        <v>31747690</v>
      </c>
      <c r="J13" s="308">
        <v>27507513</v>
      </c>
      <c r="K13" s="308">
        <v>11538384</v>
      </c>
      <c r="L13" s="173"/>
      <c r="M13" s="173"/>
      <c r="N13" s="173"/>
      <c r="O13" s="173"/>
      <c r="P13" s="173"/>
      <c r="Q13" s="173"/>
      <c r="R13" s="173"/>
      <c r="S13" s="173"/>
    </row>
    <row r="14" spans="1:20" s="84" customFormat="1" ht="20.100000000000001" customHeight="1">
      <c r="A14" s="332">
        <v>2020</v>
      </c>
      <c r="B14" s="333">
        <v>486674844</v>
      </c>
      <c r="C14" s="326">
        <v>454680360</v>
      </c>
      <c r="D14" s="326"/>
      <c r="E14" s="308">
        <v>3212833</v>
      </c>
      <c r="F14" s="308">
        <v>297080</v>
      </c>
      <c r="G14" s="308">
        <v>165115188</v>
      </c>
      <c r="H14" s="308">
        <v>5206985</v>
      </c>
      <c r="I14" s="308">
        <v>30710307</v>
      </c>
      <c r="J14" s="308">
        <v>27756816</v>
      </c>
      <c r="K14" s="308">
        <v>11059009</v>
      </c>
      <c r="L14" s="143"/>
      <c r="M14" s="143"/>
      <c r="N14" s="143"/>
      <c r="O14" s="143"/>
      <c r="P14" s="143"/>
      <c r="Q14" s="143"/>
      <c r="R14" s="143"/>
      <c r="S14" s="143"/>
    </row>
    <row r="15" spans="1:20" s="174" customFormat="1" ht="20.100000000000001" customHeight="1">
      <c r="A15" s="327">
        <v>2021</v>
      </c>
      <c r="B15" s="325">
        <v>527046766</v>
      </c>
      <c r="C15" s="328">
        <v>487670562</v>
      </c>
      <c r="D15" s="328"/>
      <c r="E15" s="325">
        <v>3562807</v>
      </c>
      <c r="F15" s="325">
        <v>330031</v>
      </c>
      <c r="G15" s="325">
        <v>178795527</v>
      </c>
      <c r="H15" s="325">
        <v>4191361</v>
      </c>
      <c r="I15" s="325">
        <v>31851068</v>
      </c>
      <c r="J15" s="325">
        <v>29581528</v>
      </c>
      <c r="K15" s="325">
        <v>11211985</v>
      </c>
      <c r="L15" s="173"/>
      <c r="M15" s="173"/>
      <c r="N15" s="173"/>
      <c r="O15" s="173"/>
      <c r="P15" s="173"/>
      <c r="Q15" s="173"/>
      <c r="R15" s="173"/>
      <c r="S15" s="173"/>
    </row>
    <row r="16" spans="1:20" s="148" customFormat="1" ht="15" thickBo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147"/>
      <c r="M16" s="147"/>
      <c r="N16" s="147"/>
      <c r="O16" s="147"/>
      <c r="P16" s="147"/>
      <c r="Q16" s="147"/>
      <c r="R16" s="147"/>
      <c r="S16" s="147"/>
    </row>
    <row r="17" spans="1:19" s="84" customFormat="1" ht="15.95" customHeight="1">
      <c r="A17" s="274" t="s">
        <v>201</v>
      </c>
      <c r="B17" s="275" t="s">
        <v>215</v>
      </c>
      <c r="C17" s="276"/>
      <c r="D17" s="276"/>
      <c r="E17" s="276"/>
      <c r="F17" s="276"/>
      <c r="G17" s="276"/>
      <c r="H17" s="276"/>
      <c r="I17" s="276"/>
      <c r="J17" s="277"/>
      <c r="K17" s="278" t="s">
        <v>216</v>
      </c>
      <c r="L17" s="140"/>
      <c r="M17" s="140"/>
      <c r="N17" s="149"/>
      <c r="O17" s="140"/>
      <c r="P17" s="140"/>
      <c r="Q17" s="140"/>
      <c r="R17" s="140"/>
      <c r="S17" s="149"/>
    </row>
    <row r="18" spans="1:19" s="84" customFormat="1" ht="42" customHeight="1">
      <c r="A18" s="212"/>
      <c r="B18" s="141" t="s">
        <v>217</v>
      </c>
      <c r="C18" s="141" t="s">
        <v>310</v>
      </c>
      <c r="D18" s="141" t="s">
        <v>218</v>
      </c>
      <c r="E18" s="141" t="s">
        <v>311</v>
      </c>
      <c r="F18" s="141" t="s">
        <v>219</v>
      </c>
      <c r="G18" s="141" t="s">
        <v>220</v>
      </c>
      <c r="H18" s="150" t="s">
        <v>221</v>
      </c>
      <c r="I18" s="150" t="s">
        <v>222</v>
      </c>
      <c r="J18" s="141" t="s">
        <v>223</v>
      </c>
      <c r="K18" s="279"/>
      <c r="L18" s="149"/>
      <c r="M18" s="140"/>
      <c r="N18" s="149"/>
      <c r="O18" s="140"/>
      <c r="P18" s="140"/>
      <c r="Q18" s="140"/>
      <c r="R18" s="140"/>
      <c r="S18" s="149"/>
    </row>
    <row r="19" spans="1:19" s="84" customFormat="1" ht="48.75" customHeight="1">
      <c r="A19" s="226"/>
      <c r="B19" s="178" t="s">
        <v>224</v>
      </c>
      <c r="C19" s="178" t="s">
        <v>225</v>
      </c>
      <c r="D19" s="178" t="s">
        <v>226</v>
      </c>
      <c r="E19" s="178" t="s">
        <v>312</v>
      </c>
      <c r="F19" s="178" t="s">
        <v>227</v>
      </c>
      <c r="G19" s="178" t="s">
        <v>228</v>
      </c>
      <c r="H19" s="151" t="s">
        <v>229</v>
      </c>
      <c r="I19" s="151" t="s">
        <v>230</v>
      </c>
      <c r="J19" s="178" t="s">
        <v>231</v>
      </c>
      <c r="K19" s="280"/>
      <c r="L19" s="149"/>
      <c r="M19" s="140"/>
      <c r="N19" s="149"/>
      <c r="O19" s="140"/>
      <c r="P19" s="140"/>
      <c r="Q19" s="140"/>
      <c r="R19" s="140"/>
      <c r="S19" s="149"/>
    </row>
    <row r="20" spans="1:19" s="84" customFormat="1" ht="20.100000000000001" customHeight="1">
      <c r="A20" s="175">
        <v>2012</v>
      </c>
      <c r="B20" s="308">
        <v>6110620</v>
      </c>
      <c r="C20" s="308">
        <v>10421666</v>
      </c>
      <c r="D20" s="308">
        <v>13020246</v>
      </c>
      <c r="E20" s="308">
        <v>25121837</v>
      </c>
      <c r="F20" s="308">
        <v>29248499</v>
      </c>
      <c r="G20" s="308">
        <v>15109153</v>
      </c>
      <c r="H20" s="308">
        <v>14874171</v>
      </c>
      <c r="I20" s="308">
        <v>10276846</v>
      </c>
      <c r="J20" s="308">
        <v>9822286</v>
      </c>
      <c r="K20" s="308">
        <v>23611802</v>
      </c>
      <c r="L20" s="143"/>
      <c r="M20" s="143"/>
      <c r="N20" s="143"/>
      <c r="O20" s="143"/>
      <c r="P20" s="143"/>
      <c r="Q20" s="143"/>
      <c r="R20" s="143"/>
      <c r="S20" s="143"/>
    </row>
    <row r="21" spans="1:19" s="84" customFormat="1" ht="20.100000000000001" customHeight="1">
      <c r="A21" s="175">
        <v>2013</v>
      </c>
      <c r="B21" s="308">
        <v>6372111</v>
      </c>
      <c r="C21" s="308">
        <v>12383280</v>
      </c>
      <c r="D21" s="308">
        <v>12705829</v>
      </c>
      <c r="E21" s="308">
        <v>26381906</v>
      </c>
      <c r="F21" s="308">
        <v>32497732</v>
      </c>
      <c r="G21" s="308">
        <v>15234696</v>
      </c>
      <c r="H21" s="308">
        <v>15296569</v>
      </c>
      <c r="I21" s="308">
        <v>11018797</v>
      </c>
      <c r="J21" s="308">
        <v>10292111</v>
      </c>
      <c r="K21" s="308">
        <v>24116130</v>
      </c>
      <c r="L21" s="143"/>
      <c r="M21" s="143"/>
      <c r="N21" s="143"/>
      <c r="O21" s="143"/>
      <c r="P21" s="143"/>
      <c r="Q21" s="143"/>
      <c r="R21" s="143"/>
      <c r="S21" s="143"/>
    </row>
    <row r="22" spans="1:19" s="84" customFormat="1" ht="20.100000000000001" customHeight="1">
      <c r="A22" s="175">
        <v>2014</v>
      </c>
      <c r="B22" s="308">
        <v>6739329</v>
      </c>
      <c r="C22" s="308">
        <v>13964497</v>
      </c>
      <c r="D22" s="308">
        <v>13534803</v>
      </c>
      <c r="E22" s="308">
        <v>28272056</v>
      </c>
      <c r="F22" s="308">
        <v>36617865</v>
      </c>
      <c r="G22" s="308">
        <v>15896310</v>
      </c>
      <c r="H22" s="308">
        <v>16134126</v>
      </c>
      <c r="I22" s="308">
        <v>11977827</v>
      </c>
      <c r="J22" s="308">
        <v>10708915</v>
      </c>
      <c r="K22" s="308">
        <v>25080243</v>
      </c>
      <c r="L22" s="143"/>
      <c r="M22" s="143"/>
      <c r="N22" s="143"/>
      <c r="O22" s="143"/>
      <c r="P22" s="143"/>
      <c r="Q22" s="143"/>
      <c r="R22" s="143"/>
      <c r="S22" s="143"/>
    </row>
    <row r="23" spans="1:19" s="84" customFormat="1" ht="20.100000000000001" customHeight="1">
      <c r="A23" s="175">
        <v>2015</v>
      </c>
      <c r="B23" s="308">
        <v>7532536</v>
      </c>
      <c r="C23" s="308">
        <v>15429379</v>
      </c>
      <c r="D23" s="308">
        <v>13749585</v>
      </c>
      <c r="E23" s="308">
        <v>29713638</v>
      </c>
      <c r="F23" s="308">
        <v>39713614</v>
      </c>
      <c r="G23" s="308">
        <v>16295469</v>
      </c>
      <c r="H23" s="308">
        <v>16994149</v>
      </c>
      <c r="I23" s="308">
        <v>12847188</v>
      </c>
      <c r="J23" s="308">
        <v>11006347</v>
      </c>
      <c r="K23" s="308">
        <v>28114264</v>
      </c>
      <c r="L23" s="143"/>
      <c r="M23" s="143"/>
      <c r="N23" s="143"/>
      <c r="O23" s="143"/>
      <c r="P23" s="143"/>
      <c r="Q23" s="143"/>
      <c r="R23" s="143"/>
      <c r="S23" s="143"/>
    </row>
    <row r="24" spans="1:19" s="84" customFormat="1" ht="20.100000000000001" customHeight="1">
      <c r="A24" s="175">
        <v>2016</v>
      </c>
      <c r="B24" s="308">
        <v>8299145</v>
      </c>
      <c r="C24" s="308">
        <v>16019639</v>
      </c>
      <c r="D24" s="308">
        <v>14050322</v>
      </c>
      <c r="E24" s="308">
        <v>31506795</v>
      </c>
      <c r="F24" s="308">
        <v>41020831</v>
      </c>
      <c r="G24" s="308">
        <v>17174693</v>
      </c>
      <c r="H24" s="308">
        <v>17492103</v>
      </c>
      <c r="I24" s="308">
        <v>14114237</v>
      </c>
      <c r="J24" s="308">
        <v>11757628</v>
      </c>
      <c r="K24" s="308">
        <v>31080756</v>
      </c>
      <c r="L24" s="143"/>
      <c r="M24" s="143"/>
      <c r="N24" s="143"/>
      <c r="O24" s="143"/>
      <c r="P24" s="143"/>
      <c r="Q24" s="143"/>
      <c r="R24" s="143"/>
      <c r="S24" s="143"/>
    </row>
    <row r="25" spans="1:19" s="84" customFormat="1" ht="20.100000000000001" customHeight="1">
      <c r="A25" s="190">
        <v>2017</v>
      </c>
      <c r="B25" s="308">
        <v>8676814</v>
      </c>
      <c r="C25" s="308">
        <v>16435144</v>
      </c>
      <c r="D25" s="308">
        <v>15289332</v>
      </c>
      <c r="E25" s="308">
        <v>32543377</v>
      </c>
      <c r="F25" s="308">
        <v>44425555</v>
      </c>
      <c r="G25" s="308">
        <v>18646476</v>
      </c>
      <c r="H25" s="308">
        <v>18298408</v>
      </c>
      <c r="I25" s="308">
        <v>16019706</v>
      </c>
      <c r="J25" s="308">
        <v>11812009</v>
      </c>
      <c r="K25" s="308">
        <v>34120293</v>
      </c>
      <c r="L25" s="143"/>
      <c r="M25" s="143"/>
      <c r="N25" s="143"/>
      <c r="O25" s="143"/>
      <c r="P25" s="143"/>
      <c r="Q25" s="143"/>
      <c r="R25" s="143"/>
      <c r="S25" s="143"/>
    </row>
    <row r="26" spans="1:19" s="84" customFormat="1" ht="18.75" customHeight="1">
      <c r="A26" s="190" t="s">
        <v>214</v>
      </c>
      <c r="B26" s="308">
        <v>9338691</v>
      </c>
      <c r="C26" s="308">
        <v>17186408</v>
      </c>
      <c r="D26" s="308">
        <v>16434862</v>
      </c>
      <c r="E26" s="308">
        <v>34097763</v>
      </c>
      <c r="F26" s="308">
        <v>48895656</v>
      </c>
      <c r="G26" s="308">
        <v>20233212</v>
      </c>
      <c r="H26" s="308">
        <v>19087323</v>
      </c>
      <c r="I26" s="308">
        <v>17447080</v>
      </c>
      <c r="J26" s="308">
        <v>12708519</v>
      </c>
      <c r="K26" s="308">
        <v>36229759</v>
      </c>
      <c r="L26" s="143"/>
      <c r="M26" s="143"/>
      <c r="N26" s="143"/>
      <c r="O26" s="143"/>
      <c r="P26" s="143"/>
      <c r="Q26" s="143"/>
      <c r="R26" s="143"/>
      <c r="S26" s="143"/>
    </row>
    <row r="27" spans="1:19" s="84" customFormat="1" ht="20.100000000000001" customHeight="1">
      <c r="A27" s="190">
        <v>2019</v>
      </c>
      <c r="B27" s="308">
        <v>9962692</v>
      </c>
      <c r="C27" s="308">
        <v>17825050</v>
      </c>
      <c r="D27" s="308">
        <v>16003685</v>
      </c>
      <c r="E27" s="308">
        <v>35347281</v>
      </c>
      <c r="F27" s="308">
        <v>51179284</v>
      </c>
      <c r="G27" s="308">
        <v>21295419</v>
      </c>
      <c r="H27" s="308">
        <v>20016081</v>
      </c>
      <c r="I27" s="308">
        <v>19543340</v>
      </c>
      <c r="J27" s="308">
        <v>13396315</v>
      </c>
      <c r="K27" s="308">
        <v>36393970</v>
      </c>
      <c r="L27" s="143"/>
      <c r="M27" s="143"/>
      <c r="N27" s="143"/>
      <c r="O27" s="143"/>
      <c r="P27" s="143"/>
      <c r="Q27" s="143"/>
      <c r="R27" s="143"/>
      <c r="S27" s="143"/>
    </row>
    <row r="28" spans="1:19" s="84" customFormat="1" ht="20.100000000000001" customHeight="1">
      <c r="A28" s="201">
        <v>2020</v>
      </c>
      <c r="B28" s="308">
        <v>8677142</v>
      </c>
      <c r="C28" s="326">
        <v>19709048</v>
      </c>
      <c r="D28" s="326">
        <v>16636748</v>
      </c>
      <c r="E28" s="308">
        <v>37786852</v>
      </c>
      <c r="F28" s="308">
        <v>52911991</v>
      </c>
      <c r="G28" s="308">
        <v>22789505</v>
      </c>
      <c r="H28" s="308">
        <v>20083614</v>
      </c>
      <c r="I28" s="308">
        <v>20184580</v>
      </c>
      <c r="J28" s="308">
        <v>12548662</v>
      </c>
      <c r="K28" s="308">
        <v>36611976</v>
      </c>
      <c r="L28" s="143"/>
      <c r="M28" s="143"/>
      <c r="N28" s="143"/>
      <c r="O28" s="143"/>
      <c r="P28" s="143"/>
      <c r="Q28" s="143"/>
      <c r="R28" s="143"/>
      <c r="S28" s="143"/>
    </row>
    <row r="29" spans="1:19" s="331" customFormat="1" ht="20.100000000000001" customHeight="1">
      <c r="A29" s="327">
        <v>2021</v>
      </c>
      <c r="B29" s="325">
        <v>8800306</v>
      </c>
      <c r="C29" s="325">
        <v>23631402</v>
      </c>
      <c r="D29" s="325">
        <v>18492072</v>
      </c>
      <c r="E29" s="325">
        <v>39425906</v>
      </c>
      <c r="F29" s="325">
        <v>57313407</v>
      </c>
      <c r="G29" s="325">
        <v>24230741</v>
      </c>
      <c r="H29" s="325">
        <v>21166806</v>
      </c>
      <c r="I29" s="325">
        <v>21820243</v>
      </c>
      <c r="J29" s="325">
        <v>13265372</v>
      </c>
      <c r="K29" s="329">
        <v>39376204</v>
      </c>
      <c r="L29" s="330"/>
      <c r="M29" s="330"/>
      <c r="N29" s="330"/>
      <c r="O29" s="330"/>
      <c r="P29" s="330"/>
      <c r="Q29" s="330"/>
      <c r="R29" s="330"/>
      <c r="S29" s="330"/>
    </row>
    <row r="30" spans="1:19" s="153" customFormat="1" ht="12">
      <c r="A30" s="245" t="s">
        <v>286</v>
      </c>
      <c r="B30" s="245"/>
      <c r="C30" s="245"/>
      <c r="D30" s="245"/>
      <c r="E30" s="245"/>
      <c r="F30" s="245"/>
      <c r="G30" s="273" t="s">
        <v>287</v>
      </c>
      <c r="H30" s="273"/>
      <c r="I30" s="273"/>
      <c r="J30" s="273"/>
      <c r="K30" s="273"/>
      <c r="L30" s="152"/>
      <c r="M30" s="152"/>
      <c r="N30" s="152"/>
      <c r="O30" s="152"/>
      <c r="P30" s="152"/>
      <c r="Q30" s="152"/>
      <c r="R30" s="152"/>
      <c r="S30" s="152"/>
    </row>
    <row r="31" spans="1:19">
      <c r="A31" s="97" t="s">
        <v>304</v>
      </c>
      <c r="B31" s="97"/>
      <c r="C31" s="97"/>
      <c r="D31" s="97"/>
      <c r="E31" s="97"/>
      <c r="F31" s="97"/>
      <c r="G31" s="82"/>
      <c r="H31" s="82"/>
      <c r="I31" s="82"/>
      <c r="J31" s="82"/>
      <c r="K31" s="82"/>
    </row>
    <row r="32" spans="1:19">
      <c r="A32" s="207" t="s">
        <v>305</v>
      </c>
      <c r="B32" s="207"/>
      <c r="C32" s="207"/>
      <c r="D32" s="207"/>
      <c r="E32" s="207"/>
      <c r="F32" s="207"/>
      <c r="G32" s="154"/>
      <c r="H32" s="154"/>
      <c r="I32" s="154"/>
      <c r="J32" s="154"/>
      <c r="K32" s="154"/>
    </row>
  </sheetData>
  <mergeCells count="23">
    <mergeCell ref="A32:F32"/>
    <mergeCell ref="C15:D15"/>
    <mergeCell ref="C28:D28"/>
    <mergeCell ref="C9:D9"/>
    <mergeCell ref="A1:F1"/>
    <mergeCell ref="G1:K1"/>
    <mergeCell ref="A3:A5"/>
    <mergeCell ref="B3:B5"/>
    <mergeCell ref="C3:D5"/>
    <mergeCell ref="E3:K3"/>
    <mergeCell ref="C6:D6"/>
    <mergeCell ref="C7:D7"/>
    <mergeCell ref="C8:D8"/>
    <mergeCell ref="A30:F30"/>
    <mergeCell ref="G30:K30"/>
    <mergeCell ref="C10:D10"/>
    <mergeCell ref="C11:D11"/>
    <mergeCell ref="C13:D13"/>
    <mergeCell ref="A17:A19"/>
    <mergeCell ref="B17:J17"/>
    <mergeCell ref="K17:K19"/>
    <mergeCell ref="C12:D12"/>
    <mergeCell ref="C14:D14"/>
  </mergeCells>
  <phoneticPr fontId="20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T31"/>
  <sheetViews>
    <sheetView view="pageBreakPreview" zoomScale="80" zoomScaleNormal="100" zoomScaleSheetLayoutView="80" workbookViewId="0">
      <selection activeCell="H28" sqref="H28"/>
    </sheetView>
  </sheetViews>
  <sheetFormatPr defaultColWidth="10" defaultRowHeight="13.5"/>
  <cols>
    <col min="1" max="1" width="9.875" style="100" customWidth="1"/>
    <col min="2" max="2" width="13.875" style="100" customWidth="1"/>
    <col min="3" max="3" width="12.625" style="100" customWidth="1"/>
    <col min="4" max="4" width="12.125" style="100" customWidth="1"/>
    <col min="5" max="5" width="14.25" style="100" customWidth="1"/>
    <col min="6" max="6" width="13.625" style="100" customWidth="1"/>
    <col min="7" max="7" width="16" style="100" customWidth="1"/>
    <col min="8" max="8" width="14.5" style="100" customWidth="1"/>
    <col min="9" max="9" width="13" style="100" customWidth="1"/>
    <col min="10" max="10" width="14" style="100" customWidth="1"/>
    <col min="11" max="11" width="14.75" style="100" customWidth="1"/>
    <col min="12" max="13" width="6.5" style="100" customWidth="1"/>
    <col min="14" max="14" width="13.125" style="100" customWidth="1"/>
    <col min="15" max="19" width="6.5" style="100" customWidth="1"/>
    <col min="20" max="16384" width="10" style="100"/>
  </cols>
  <sheetData>
    <row r="1" spans="1:20" s="80" customFormat="1" ht="42.75" customHeight="1">
      <c r="A1" s="79" t="s">
        <v>232</v>
      </c>
      <c r="B1" s="79"/>
      <c r="C1" s="79"/>
      <c r="D1" s="79"/>
      <c r="E1" s="79"/>
      <c r="F1" s="79"/>
      <c r="G1" s="289" t="s">
        <v>233</v>
      </c>
      <c r="H1" s="290"/>
      <c r="I1" s="290"/>
      <c r="J1" s="290"/>
      <c r="K1" s="290"/>
      <c r="L1" s="135"/>
      <c r="M1" s="135"/>
      <c r="N1" s="135"/>
      <c r="O1" s="135"/>
      <c r="P1" s="135"/>
      <c r="Q1" s="135"/>
      <c r="R1" s="135"/>
      <c r="S1" s="135"/>
      <c r="T1" s="135"/>
    </row>
    <row r="2" spans="1:20" s="138" customFormat="1" ht="12.75" thickBot="1">
      <c r="A2" s="176" t="s">
        <v>199</v>
      </c>
      <c r="B2" s="81"/>
      <c r="C2" s="81"/>
      <c r="D2" s="81"/>
      <c r="E2" s="81"/>
      <c r="F2" s="81"/>
      <c r="G2" s="81"/>
      <c r="H2" s="81"/>
      <c r="I2" s="81"/>
      <c r="J2" s="81"/>
      <c r="K2" s="177" t="s">
        <v>200</v>
      </c>
      <c r="L2" s="136"/>
      <c r="M2" s="136"/>
      <c r="N2" s="136"/>
      <c r="O2" s="136"/>
      <c r="P2" s="137"/>
      <c r="Q2" s="137"/>
      <c r="R2" s="136"/>
      <c r="S2" s="136"/>
    </row>
    <row r="3" spans="1:20" s="84" customFormat="1" ht="15.95" customHeight="1">
      <c r="A3" s="274" t="s">
        <v>201</v>
      </c>
      <c r="B3" s="283" t="s">
        <v>234</v>
      </c>
      <c r="C3" s="278" t="s">
        <v>203</v>
      </c>
      <c r="D3" s="286"/>
      <c r="E3" s="276"/>
      <c r="F3" s="276"/>
      <c r="G3" s="276"/>
      <c r="H3" s="276"/>
      <c r="I3" s="276"/>
      <c r="J3" s="276"/>
      <c r="K3" s="276"/>
      <c r="L3" s="139"/>
      <c r="M3" s="139"/>
      <c r="N3" s="139"/>
      <c r="O3" s="139"/>
      <c r="P3" s="139"/>
      <c r="Q3" s="140"/>
      <c r="R3" s="140"/>
      <c r="S3" s="139"/>
    </row>
    <row r="4" spans="1:20" s="84" customFormat="1" ht="30.75" customHeight="1">
      <c r="A4" s="212"/>
      <c r="B4" s="284"/>
      <c r="C4" s="279"/>
      <c r="D4" s="287"/>
      <c r="E4" s="141" t="s">
        <v>204</v>
      </c>
      <c r="F4" s="141" t="s">
        <v>205</v>
      </c>
      <c r="G4" s="141" t="s">
        <v>206</v>
      </c>
      <c r="H4" s="141" t="s">
        <v>306</v>
      </c>
      <c r="I4" s="141" t="s">
        <v>235</v>
      </c>
      <c r="J4" s="141" t="s">
        <v>236</v>
      </c>
      <c r="K4" s="142" t="s">
        <v>309</v>
      </c>
      <c r="L4" s="140"/>
      <c r="M4" s="140"/>
      <c r="N4" s="140"/>
      <c r="O4" s="140"/>
      <c r="P4" s="140"/>
      <c r="Q4" s="140"/>
      <c r="R4" s="140"/>
      <c r="S4" s="143"/>
    </row>
    <row r="5" spans="1:20" s="84" customFormat="1" ht="42.75" customHeight="1">
      <c r="A5" s="226"/>
      <c r="B5" s="285"/>
      <c r="C5" s="280"/>
      <c r="D5" s="288"/>
      <c r="E5" s="178" t="s">
        <v>209</v>
      </c>
      <c r="F5" s="178" t="s">
        <v>210</v>
      </c>
      <c r="G5" s="178" t="s">
        <v>211</v>
      </c>
      <c r="H5" s="206" t="s">
        <v>307</v>
      </c>
      <c r="I5" s="178" t="s">
        <v>212</v>
      </c>
      <c r="J5" s="178" t="s">
        <v>213</v>
      </c>
      <c r="K5" s="144" t="s">
        <v>308</v>
      </c>
      <c r="L5" s="140"/>
      <c r="M5" s="140"/>
      <c r="N5" s="140"/>
      <c r="O5" s="140"/>
      <c r="P5" s="140"/>
      <c r="Q5" s="140"/>
      <c r="R5" s="140"/>
      <c r="S5" s="143"/>
    </row>
    <row r="6" spans="1:20" s="84" customFormat="1" ht="20.100000000000001" customHeight="1">
      <c r="A6" s="175">
        <v>2012</v>
      </c>
      <c r="B6" s="308">
        <v>327820620</v>
      </c>
      <c r="C6" s="326">
        <v>303935141</v>
      </c>
      <c r="D6" s="326"/>
      <c r="E6" s="308">
        <v>2919473</v>
      </c>
      <c r="F6" s="308">
        <v>228577</v>
      </c>
      <c r="G6" s="308">
        <v>105200310</v>
      </c>
      <c r="H6" s="308">
        <v>6784055</v>
      </c>
      <c r="I6" s="308">
        <v>15877622</v>
      </c>
      <c r="J6" s="308">
        <v>21156805</v>
      </c>
      <c r="K6" s="308">
        <v>9922205</v>
      </c>
      <c r="L6" s="140"/>
      <c r="M6" s="140"/>
      <c r="N6" s="140"/>
      <c r="O6" s="140"/>
      <c r="P6" s="140"/>
      <c r="Q6" s="140"/>
      <c r="R6" s="140"/>
      <c r="S6" s="143"/>
    </row>
    <row r="7" spans="1:20" s="84" customFormat="1" ht="20.100000000000001" customHeight="1">
      <c r="A7" s="175">
        <v>2013</v>
      </c>
      <c r="B7" s="308">
        <v>346430719</v>
      </c>
      <c r="C7" s="326">
        <v>321737621</v>
      </c>
      <c r="D7" s="326"/>
      <c r="E7" s="308">
        <v>3270723</v>
      </c>
      <c r="F7" s="308">
        <v>274575</v>
      </c>
      <c r="G7" s="308">
        <v>114584713</v>
      </c>
      <c r="H7" s="308">
        <v>5763134</v>
      </c>
      <c r="I7" s="308">
        <v>16238635</v>
      </c>
      <c r="J7" s="308">
        <v>22407194</v>
      </c>
      <c r="K7" s="308">
        <v>10012415</v>
      </c>
      <c r="L7" s="140"/>
      <c r="M7" s="140"/>
      <c r="N7" s="140"/>
      <c r="O7" s="140"/>
      <c r="P7" s="140"/>
      <c r="Q7" s="140"/>
      <c r="R7" s="140"/>
      <c r="S7" s="143"/>
    </row>
    <row r="8" spans="1:20" s="84" customFormat="1" ht="20.100000000000001" customHeight="1">
      <c r="A8" s="175">
        <v>2014</v>
      </c>
      <c r="B8" s="308">
        <v>362159526</v>
      </c>
      <c r="C8" s="326">
        <v>336301161</v>
      </c>
      <c r="D8" s="326"/>
      <c r="E8" s="308">
        <v>3617743</v>
      </c>
      <c r="F8" s="308">
        <v>314791</v>
      </c>
      <c r="G8" s="308">
        <v>119463011</v>
      </c>
      <c r="H8" s="308">
        <v>4224674</v>
      </c>
      <c r="I8" s="308">
        <v>17856379</v>
      </c>
      <c r="J8" s="308">
        <v>22699328</v>
      </c>
      <c r="K8" s="308">
        <v>9968377</v>
      </c>
      <c r="L8" s="140"/>
      <c r="M8" s="140"/>
      <c r="N8" s="140"/>
      <c r="O8" s="140"/>
      <c r="P8" s="140"/>
      <c r="Q8" s="140"/>
      <c r="R8" s="140"/>
      <c r="S8" s="143"/>
    </row>
    <row r="9" spans="1:20" s="84" customFormat="1" ht="20.100000000000001" customHeight="1">
      <c r="A9" s="175">
        <v>2015</v>
      </c>
      <c r="B9" s="308">
        <v>381978306</v>
      </c>
      <c r="C9" s="326">
        <v>353864042</v>
      </c>
      <c r="D9" s="326"/>
      <c r="E9" s="308">
        <v>3521439</v>
      </c>
      <c r="F9" s="308">
        <v>274840</v>
      </c>
      <c r="G9" s="308">
        <v>128250645</v>
      </c>
      <c r="H9" s="308">
        <v>4765314</v>
      </c>
      <c r="I9" s="308">
        <v>19835514</v>
      </c>
      <c r="J9" s="308">
        <v>23734553</v>
      </c>
      <c r="K9" s="308">
        <v>10199832</v>
      </c>
      <c r="L9" s="140"/>
      <c r="M9" s="140"/>
      <c r="N9" s="140"/>
      <c r="O9" s="140"/>
      <c r="P9" s="140"/>
      <c r="Q9" s="140"/>
      <c r="R9" s="140"/>
      <c r="S9" s="143"/>
    </row>
    <row r="10" spans="1:20" s="84" customFormat="1" ht="20.100000000000001" customHeight="1">
      <c r="A10" s="175">
        <v>2016</v>
      </c>
      <c r="B10" s="308">
        <v>399827962</v>
      </c>
      <c r="C10" s="326">
        <v>369689126</v>
      </c>
      <c r="D10" s="326"/>
      <c r="E10" s="308">
        <v>3197657</v>
      </c>
      <c r="F10" s="308">
        <v>331231</v>
      </c>
      <c r="G10" s="308">
        <v>134492313</v>
      </c>
      <c r="H10" s="308">
        <v>4747196</v>
      </c>
      <c r="I10" s="308">
        <v>23664175</v>
      </c>
      <c r="J10" s="308">
        <v>24643295</v>
      </c>
      <c r="K10" s="308">
        <v>10604602</v>
      </c>
      <c r="L10" s="140"/>
      <c r="M10" s="140"/>
      <c r="N10" s="140"/>
      <c r="O10" s="140"/>
      <c r="P10" s="140"/>
      <c r="Q10" s="140"/>
      <c r="R10" s="140"/>
      <c r="S10" s="143"/>
    </row>
    <row r="11" spans="1:20" s="84" customFormat="1" ht="20.100000000000001" customHeight="1">
      <c r="A11" s="190">
        <v>2017</v>
      </c>
      <c r="B11" s="308">
        <v>426172886</v>
      </c>
      <c r="C11" s="326">
        <v>394112851</v>
      </c>
      <c r="D11" s="326"/>
      <c r="E11" s="308">
        <v>3140614</v>
      </c>
      <c r="F11" s="308">
        <v>337375</v>
      </c>
      <c r="G11" s="308">
        <v>148256806</v>
      </c>
      <c r="H11" s="308">
        <v>5381383</v>
      </c>
      <c r="I11" s="308">
        <v>27105751</v>
      </c>
      <c r="J11" s="308">
        <v>25816027</v>
      </c>
      <c r="K11" s="308">
        <v>10979414</v>
      </c>
      <c r="L11" s="140"/>
      <c r="M11" s="140"/>
      <c r="N11" s="140"/>
      <c r="O11" s="140"/>
      <c r="P11" s="140"/>
      <c r="Q11" s="140"/>
      <c r="R11" s="140"/>
      <c r="S11" s="143"/>
    </row>
    <row r="12" spans="1:20" s="84" customFormat="1" ht="20.100000000000001" customHeight="1">
      <c r="A12" s="190" t="s">
        <v>214</v>
      </c>
      <c r="B12" s="308">
        <v>451914662</v>
      </c>
      <c r="C12" s="326">
        <v>418521514</v>
      </c>
      <c r="D12" s="326"/>
      <c r="E12" s="308">
        <v>3198202</v>
      </c>
      <c r="F12" s="308">
        <v>380050</v>
      </c>
      <c r="G12" s="308">
        <v>161040454</v>
      </c>
      <c r="H12" s="308">
        <v>5531923</v>
      </c>
      <c r="I12" s="308">
        <v>27485211</v>
      </c>
      <c r="J12" s="308">
        <v>26784236</v>
      </c>
      <c r="K12" s="308">
        <v>11468419</v>
      </c>
      <c r="L12" s="143"/>
      <c r="M12" s="143"/>
      <c r="N12" s="143"/>
      <c r="O12" s="143"/>
      <c r="P12" s="143"/>
      <c r="Q12" s="143"/>
      <c r="R12" s="143"/>
      <c r="S12" s="143"/>
    </row>
    <row r="13" spans="1:20" s="174" customFormat="1" ht="20.100000000000001" customHeight="1">
      <c r="A13" s="190">
        <v>2019</v>
      </c>
      <c r="B13" s="308">
        <v>462288338</v>
      </c>
      <c r="C13" s="326">
        <v>428540950</v>
      </c>
      <c r="D13" s="326"/>
      <c r="E13" s="308">
        <v>3318432</v>
      </c>
      <c r="F13" s="308">
        <v>341055</v>
      </c>
      <c r="G13" s="308">
        <v>164243433</v>
      </c>
      <c r="H13" s="308">
        <v>6070008</v>
      </c>
      <c r="I13" s="308">
        <v>27016066</v>
      </c>
      <c r="J13" s="308">
        <v>27305452</v>
      </c>
      <c r="K13" s="308">
        <v>11445464</v>
      </c>
      <c r="L13" s="173"/>
      <c r="M13" s="173"/>
      <c r="N13" s="173"/>
      <c r="O13" s="173"/>
      <c r="P13" s="173"/>
      <c r="Q13" s="173"/>
      <c r="R13" s="173"/>
      <c r="S13" s="173"/>
    </row>
    <row r="14" spans="1:20" s="84" customFormat="1" ht="20.100000000000001" customHeight="1">
      <c r="A14" s="201">
        <v>2020</v>
      </c>
      <c r="B14" s="308">
        <v>470022670</v>
      </c>
      <c r="C14" s="326">
        <v>436951743</v>
      </c>
      <c r="D14" s="326"/>
      <c r="E14" s="308">
        <v>3100006</v>
      </c>
      <c r="F14" s="308">
        <v>296562</v>
      </c>
      <c r="G14" s="308">
        <v>171457096</v>
      </c>
      <c r="H14" s="308">
        <v>6994242</v>
      </c>
      <c r="I14" s="308">
        <v>25566136</v>
      </c>
      <c r="J14" s="308">
        <v>28137037</v>
      </c>
      <c r="K14" s="308">
        <v>10314079</v>
      </c>
      <c r="L14" s="143"/>
      <c r="M14" s="143"/>
      <c r="N14" s="143"/>
      <c r="O14" s="143"/>
      <c r="P14" s="143"/>
      <c r="Q14" s="143"/>
      <c r="R14" s="143"/>
      <c r="S14" s="143"/>
    </row>
    <row r="15" spans="1:20" s="174" customFormat="1" ht="20.100000000000001" customHeight="1">
      <c r="A15" s="327">
        <v>2021</v>
      </c>
      <c r="B15" s="325">
        <v>496672331</v>
      </c>
      <c r="C15" s="328">
        <v>462701927</v>
      </c>
      <c r="D15" s="328"/>
      <c r="E15" s="325">
        <v>3120613</v>
      </c>
      <c r="F15" s="325">
        <v>330462</v>
      </c>
      <c r="G15" s="325">
        <v>186069819</v>
      </c>
      <c r="H15" s="325">
        <v>7574105</v>
      </c>
      <c r="I15" s="325">
        <v>25556918</v>
      </c>
      <c r="J15" s="325">
        <v>29479943</v>
      </c>
      <c r="K15" s="325">
        <v>10704029</v>
      </c>
      <c r="L15" s="173"/>
      <c r="M15" s="173"/>
      <c r="N15" s="173"/>
      <c r="O15" s="173"/>
      <c r="P15" s="173"/>
      <c r="Q15" s="173"/>
      <c r="R15" s="173"/>
      <c r="S15" s="173"/>
    </row>
    <row r="16" spans="1:20" s="148" customFormat="1" ht="15" thickBot="1">
      <c r="A16" s="335"/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147"/>
      <c r="M16" s="147"/>
      <c r="N16" s="147"/>
      <c r="O16" s="147"/>
      <c r="P16" s="147"/>
      <c r="Q16" s="147"/>
      <c r="R16" s="147"/>
      <c r="S16" s="147"/>
    </row>
    <row r="17" spans="1:19" s="84" customFormat="1" ht="15.95" customHeight="1">
      <c r="A17" s="274" t="s">
        <v>201</v>
      </c>
      <c r="B17" s="275" t="s">
        <v>237</v>
      </c>
      <c r="C17" s="276"/>
      <c r="D17" s="276"/>
      <c r="E17" s="276"/>
      <c r="F17" s="276"/>
      <c r="G17" s="276"/>
      <c r="H17" s="276"/>
      <c r="I17" s="276"/>
      <c r="J17" s="277"/>
      <c r="K17" s="278" t="s">
        <v>216</v>
      </c>
      <c r="L17" s="140"/>
      <c r="M17" s="140"/>
      <c r="N17" s="149"/>
      <c r="O17" s="140"/>
      <c r="P17" s="140"/>
      <c r="Q17" s="140"/>
      <c r="R17" s="140"/>
      <c r="S17" s="149"/>
    </row>
    <row r="18" spans="1:19" s="84" customFormat="1" ht="42" customHeight="1">
      <c r="A18" s="212"/>
      <c r="B18" s="141" t="s">
        <v>217</v>
      </c>
      <c r="C18" s="141" t="s">
        <v>310</v>
      </c>
      <c r="D18" s="141" t="s">
        <v>218</v>
      </c>
      <c r="E18" s="141" t="s">
        <v>311</v>
      </c>
      <c r="F18" s="141" t="s">
        <v>219</v>
      </c>
      <c r="G18" s="141" t="s">
        <v>220</v>
      </c>
      <c r="H18" s="150" t="s">
        <v>221</v>
      </c>
      <c r="I18" s="150" t="s">
        <v>238</v>
      </c>
      <c r="J18" s="141" t="s">
        <v>239</v>
      </c>
      <c r="K18" s="279"/>
      <c r="L18" s="149"/>
      <c r="M18" s="140"/>
      <c r="N18" s="149"/>
      <c r="O18" s="140"/>
      <c r="P18" s="140"/>
      <c r="Q18" s="140"/>
      <c r="R18" s="140"/>
      <c r="S18" s="149"/>
    </row>
    <row r="19" spans="1:19" s="84" customFormat="1" ht="20.100000000000001" customHeight="1">
      <c r="A19" s="175">
        <v>2012</v>
      </c>
      <c r="B19" s="308">
        <v>7225718</v>
      </c>
      <c r="C19" s="308">
        <v>11054610</v>
      </c>
      <c r="D19" s="308">
        <v>11687834</v>
      </c>
      <c r="E19" s="308">
        <v>27737958</v>
      </c>
      <c r="F19" s="308">
        <v>31437217</v>
      </c>
      <c r="G19" s="308">
        <v>16354634</v>
      </c>
      <c r="H19" s="308">
        <v>15960514</v>
      </c>
      <c r="I19" s="308">
        <v>10622550</v>
      </c>
      <c r="J19" s="308">
        <v>11111126</v>
      </c>
      <c r="K19" s="308">
        <v>23862776</v>
      </c>
      <c r="L19" s="143"/>
      <c r="M19" s="143"/>
      <c r="N19" s="143"/>
      <c r="O19" s="143"/>
      <c r="P19" s="143"/>
      <c r="Q19" s="143"/>
      <c r="R19" s="143"/>
      <c r="S19" s="143"/>
    </row>
    <row r="20" spans="1:19" s="84" customFormat="1" ht="20.100000000000001" customHeight="1">
      <c r="A20" s="175">
        <v>2013</v>
      </c>
      <c r="B20" s="308">
        <v>7197261</v>
      </c>
      <c r="C20" s="308">
        <v>13155317</v>
      </c>
      <c r="D20" s="308">
        <v>12286216</v>
      </c>
      <c r="E20" s="308">
        <v>28071248</v>
      </c>
      <c r="F20" s="308">
        <v>33968544</v>
      </c>
      <c r="G20" s="308">
        <v>16047416</v>
      </c>
      <c r="H20" s="308">
        <v>16252166</v>
      </c>
      <c r="I20" s="308">
        <v>11413768</v>
      </c>
      <c r="J20" s="308">
        <v>11294868</v>
      </c>
      <c r="K20" s="308">
        <v>24692692</v>
      </c>
      <c r="L20" s="143"/>
      <c r="M20" s="143"/>
      <c r="N20" s="143"/>
      <c r="O20" s="143"/>
      <c r="P20" s="143"/>
      <c r="Q20" s="143"/>
      <c r="R20" s="143"/>
      <c r="S20" s="143"/>
    </row>
    <row r="21" spans="1:19" s="84" customFormat="1" ht="20.100000000000001" customHeight="1">
      <c r="A21" s="175">
        <v>2014</v>
      </c>
      <c r="B21" s="308">
        <v>7321469</v>
      </c>
      <c r="C21" s="308">
        <v>14497356</v>
      </c>
      <c r="D21" s="308">
        <v>13114890</v>
      </c>
      <c r="E21" s="308">
        <v>29315364</v>
      </c>
      <c r="F21" s="308">
        <v>37420210</v>
      </c>
      <c r="G21" s="308">
        <v>16355805</v>
      </c>
      <c r="H21" s="308">
        <v>16564202</v>
      </c>
      <c r="I21" s="308">
        <v>12304823</v>
      </c>
      <c r="J21" s="308">
        <v>11269757</v>
      </c>
      <c r="K21" s="308">
        <v>25857243</v>
      </c>
      <c r="L21" s="143"/>
      <c r="M21" s="143"/>
      <c r="N21" s="143"/>
      <c r="O21" s="143"/>
      <c r="P21" s="143"/>
      <c r="Q21" s="143"/>
      <c r="R21" s="143"/>
      <c r="S21" s="143"/>
    </row>
    <row r="22" spans="1:19" s="84" customFormat="1" ht="20.100000000000001" customHeight="1">
      <c r="A22" s="175">
        <v>2015</v>
      </c>
      <c r="B22" s="308">
        <v>7532536</v>
      </c>
      <c r="C22" s="308">
        <v>15429379</v>
      </c>
      <c r="D22" s="308">
        <v>13749585</v>
      </c>
      <c r="E22" s="308">
        <v>29713638</v>
      </c>
      <c r="F22" s="308">
        <v>39713614</v>
      </c>
      <c r="G22" s="308">
        <v>16295469</v>
      </c>
      <c r="H22" s="308">
        <v>16994149</v>
      </c>
      <c r="I22" s="308">
        <v>12847188</v>
      </c>
      <c r="J22" s="308">
        <v>11006347</v>
      </c>
      <c r="K22" s="308">
        <v>28114264</v>
      </c>
      <c r="L22" s="143"/>
      <c r="M22" s="143"/>
      <c r="N22" s="143"/>
      <c r="O22" s="143"/>
      <c r="P22" s="143"/>
      <c r="Q22" s="143"/>
      <c r="R22" s="143"/>
      <c r="S22" s="143"/>
    </row>
    <row r="23" spans="1:19" s="84" customFormat="1" ht="20.100000000000001" customHeight="1">
      <c r="A23" s="175">
        <v>2016</v>
      </c>
      <c r="B23" s="308">
        <v>7897290</v>
      </c>
      <c r="C23" s="308">
        <v>15756911</v>
      </c>
      <c r="D23" s="308">
        <v>14143771</v>
      </c>
      <c r="E23" s="308">
        <v>30968440</v>
      </c>
      <c r="F23" s="308">
        <v>40210839</v>
      </c>
      <c r="G23" s="308">
        <v>16611073</v>
      </c>
      <c r="H23" s="308">
        <v>17226277</v>
      </c>
      <c r="I23" s="308">
        <v>13896547</v>
      </c>
      <c r="J23" s="308">
        <v>11297509</v>
      </c>
      <c r="K23" s="308">
        <v>30138836</v>
      </c>
      <c r="L23" s="143"/>
      <c r="M23" s="143"/>
      <c r="N23" s="143"/>
      <c r="O23" s="143"/>
      <c r="P23" s="143"/>
      <c r="Q23" s="143"/>
      <c r="R23" s="143"/>
      <c r="S23" s="143"/>
    </row>
    <row r="24" spans="1:19" s="84" customFormat="1" ht="20.100000000000001" customHeight="1">
      <c r="A24" s="175">
        <v>2017</v>
      </c>
      <c r="B24" s="308">
        <v>7999415</v>
      </c>
      <c r="C24" s="308">
        <v>16036307</v>
      </c>
      <c r="D24" s="308">
        <v>14824593</v>
      </c>
      <c r="E24" s="308">
        <v>31570069</v>
      </c>
      <c r="F24" s="308">
        <v>41304078</v>
      </c>
      <c r="G24" s="308">
        <v>17370609</v>
      </c>
      <c r="H24" s="308">
        <v>17677014</v>
      </c>
      <c r="I24" s="308">
        <v>15372537</v>
      </c>
      <c r="J24" s="308">
        <v>10998757</v>
      </c>
      <c r="K24" s="308">
        <v>32060863</v>
      </c>
      <c r="L24" s="143"/>
      <c r="M24" s="143"/>
      <c r="N24" s="143"/>
      <c r="O24" s="143"/>
      <c r="P24" s="143"/>
      <c r="Q24" s="143"/>
      <c r="R24" s="143"/>
      <c r="S24" s="143"/>
    </row>
    <row r="25" spans="1:19" s="84" customFormat="1" ht="18.75" customHeight="1">
      <c r="A25" s="190" t="s">
        <v>214</v>
      </c>
      <c r="B25" s="308">
        <v>8450195</v>
      </c>
      <c r="C25" s="308">
        <v>16767769</v>
      </c>
      <c r="D25" s="308">
        <v>15666695</v>
      </c>
      <c r="E25" s="308">
        <v>32885232</v>
      </c>
      <c r="F25" s="308">
        <v>44411474</v>
      </c>
      <c r="G25" s="308">
        <v>18196111</v>
      </c>
      <c r="H25" s="308">
        <v>18160226</v>
      </c>
      <c r="I25" s="308">
        <v>16677497</v>
      </c>
      <c r="J25" s="308">
        <v>11321029</v>
      </c>
      <c r="K25" s="308">
        <v>33397081</v>
      </c>
      <c r="L25" s="143"/>
      <c r="M25" s="143"/>
      <c r="N25" s="143"/>
      <c r="O25" s="143"/>
      <c r="P25" s="143"/>
      <c r="Q25" s="143"/>
      <c r="R25" s="143"/>
      <c r="S25" s="143"/>
    </row>
    <row r="26" spans="1:19" s="174" customFormat="1" ht="20.100000000000001" customHeight="1">
      <c r="A26" s="190">
        <v>2019</v>
      </c>
      <c r="B26" s="308">
        <v>8734605</v>
      </c>
      <c r="C26" s="334">
        <v>17511717</v>
      </c>
      <c r="D26" s="334">
        <v>15843002</v>
      </c>
      <c r="E26" s="308">
        <v>33796894</v>
      </c>
      <c r="F26" s="308">
        <v>45505003</v>
      </c>
      <c r="G26" s="308">
        <v>18802927</v>
      </c>
      <c r="H26" s="308">
        <v>18556361</v>
      </c>
      <c r="I26" s="308">
        <v>18577532</v>
      </c>
      <c r="J26" s="308">
        <v>11580099</v>
      </c>
      <c r="K26" s="308">
        <v>33760880</v>
      </c>
      <c r="L26" s="173"/>
      <c r="M26" s="173"/>
      <c r="N26" s="173"/>
      <c r="O26" s="173"/>
      <c r="P26" s="173"/>
      <c r="Q26" s="173"/>
      <c r="R26" s="173"/>
      <c r="S26" s="173"/>
    </row>
    <row r="27" spans="1:19" s="84" customFormat="1" ht="20.100000000000001" customHeight="1">
      <c r="A27" s="340">
        <v>2020</v>
      </c>
      <c r="B27" s="308">
        <v>7625458</v>
      </c>
      <c r="C27" s="334">
        <v>18865134</v>
      </c>
      <c r="D27" s="334">
        <v>17043494</v>
      </c>
      <c r="E27" s="308">
        <v>35788052</v>
      </c>
      <c r="F27" s="308">
        <v>45684295</v>
      </c>
      <c r="G27" s="308">
        <v>19621151</v>
      </c>
      <c r="H27" s="308">
        <v>18452119</v>
      </c>
      <c r="I27" s="308">
        <v>18811273</v>
      </c>
      <c r="J27" s="308">
        <v>10439321</v>
      </c>
      <c r="K27" s="308">
        <v>33140912</v>
      </c>
      <c r="L27" s="143"/>
      <c r="M27" s="143"/>
      <c r="N27" s="143"/>
      <c r="O27" s="143"/>
      <c r="P27" s="143"/>
      <c r="Q27" s="143"/>
      <c r="R27" s="143"/>
      <c r="S27" s="143"/>
    </row>
    <row r="28" spans="1:19" s="174" customFormat="1" ht="20.100000000000001" customHeight="1">
      <c r="A28" s="327">
        <v>2021</v>
      </c>
      <c r="B28" s="325">
        <v>7685696</v>
      </c>
      <c r="C28" s="325">
        <v>20723012</v>
      </c>
      <c r="D28" s="325">
        <v>18135365</v>
      </c>
      <c r="E28" s="325">
        <v>36837505</v>
      </c>
      <c r="F28" s="325">
        <v>47566090</v>
      </c>
      <c r="G28" s="325">
        <v>20689296</v>
      </c>
      <c r="H28" s="325">
        <v>19301878</v>
      </c>
      <c r="I28" s="325">
        <v>20176230</v>
      </c>
      <c r="J28" s="325">
        <v>10864620</v>
      </c>
      <c r="K28" s="325">
        <v>34101007</v>
      </c>
      <c r="L28" s="173"/>
      <c r="M28" s="173"/>
      <c r="N28" s="173"/>
      <c r="O28" s="173"/>
      <c r="P28" s="173"/>
      <c r="Q28" s="173"/>
      <c r="R28" s="173"/>
      <c r="S28" s="173"/>
    </row>
    <row r="29" spans="1:19" s="153" customFormat="1" ht="12">
      <c r="A29" s="336" t="s">
        <v>313</v>
      </c>
      <c r="B29" s="336"/>
      <c r="C29" s="336"/>
      <c r="D29" s="336"/>
      <c r="E29" s="336"/>
      <c r="F29" s="336"/>
      <c r="G29" s="337"/>
      <c r="H29" s="338"/>
      <c r="I29" s="338"/>
      <c r="J29" s="338"/>
      <c r="K29" s="339"/>
      <c r="L29" s="152"/>
      <c r="M29" s="152"/>
      <c r="N29" s="152"/>
      <c r="O29" s="152"/>
      <c r="P29" s="152"/>
      <c r="Q29" s="152"/>
      <c r="R29" s="152"/>
      <c r="S29" s="152"/>
    </row>
    <row r="30" spans="1:19" s="153" customFormat="1" ht="12">
      <c r="A30" s="202" t="s">
        <v>314</v>
      </c>
      <c r="B30" s="202"/>
      <c r="C30" s="202"/>
      <c r="D30" s="202"/>
      <c r="E30" s="202"/>
      <c r="F30" s="202"/>
      <c r="H30" s="97"/>
      <c r="I30" s="97"/>
      <c r="J30" s="97"/>
      <c r="K30" s="98" t="s">
        <v>303</v>
      </c>
      <c r="L30" s="152"/>
      <c r="M30" s="152"/>
      <c r="N30" s="152"/>
      <c r="O30" s="152"/>
      <c r="P30" s="152"/>
      <c r="Q30" s="152"/>
      <c r="R30" s="152"/>
      <c r="S30" s="152"/>
    </row>
    <row r="31" spans="1:19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</row>
  </sheetData>
  <mergeCells count="18">
    <mergeCell ref="G1:K1"/>
    <mergeCell ref="A3:A5"/>
    <mergeCell ref="B3:B5"/>
    <mergeCell ref="C3:D5"/>
    <mergeCell ref="E3:K3"/>
    <mergeCell ref="C14:D14"/>
    <mergeCell ref="C6:D6"/>
    <mergeCell ref="C7:D7"/>
    <mergeCell ref="C8:D8"/>
    <mergeCell ref="C9:D9"/>
    <mergeCell ref="C10:D10"/>
    <mergeCell ref="C11:D11"/>
    <mergeCell ref="C12:D12"/>
    <mergeCell ref="A17:A18"/>
    <mergeCell ref="B17:J17"/>
    <mergeCell ref="K17:K18"/>
    <mergeCell ref="C13:D13"/>
    <mergeCell ref="C15:D15"/>
  </mergeCells>
  <phoneticPr fontId="20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R28"/>
  <sheetViews>
    <sheetView view="pageBreakPreview" zoomScale="90" zoomScaleNormal="100" zoomScaleSheetLayoutView="90" workbookViewId="0">
      <selection activeCell="N17" sqref="N17"/>
    </sheetView>
  </sheetViews>
  <sheetFormatPr defaultColWidth="10" defaultRowHeight="13.5"/>
  <cols>
    <col min="1" max="1" width="6.5" style="100" customWidth="1"/>
    <col min="2" max="2" width="8.75" style="100" customWidth="1"/>
    <col min="3" max="3" width="28.5" style="100" customWidth="1"/>
    <col min="4" max="14" width="9.875" style="100" customWidth="1"/>
    <col min="15" max="15" width="39" style="100" customWidth="1"/>
    <col min="16" max="16" width="11" style="100" customWidth="1"/>
    <col min="17" max="16384" width="10" style="100"/>
  </cols>
  <sheetData>
    <row r="1" spans="1:18" s="156" customFormat="1" ht="21.75" customHeight="1">
      <c r="A1" s="239" t="s">
        <v>240</v>
      </c>
      <c r="B1" s="239"/>
      <c r="C1" s="239"/>
      <c r="D1" s="239"/>
      <c r="E1" s="239"/>
      <c r="F1" s="239"/>
      <c r="G1" s="299" t="s">
        <v>241</v>
      </c>
      <c r="H1" s="299"/>
      <c r="I1" s="299"/>
      <c r="J1" s="299"/>
      <c r="K1" s="299"/>
      <c r="L1" s="299"/>
      <c r="M1" s="299"/>
      <c r="N1" s="299"/>
      <c r="O1" s="299"/>
      <c r="P1" s="155"/>
      <c r="Q1" s="155"/>
      <c r="R1" s="155"/>
    </row>
    <row r="2" spans="1:18" s="99" customFormat="1" ht="20.100000000000001" customHeight="1" thickBot="1">
      <c r="A2" s="241" t="s">
        <v>242</v>
      </c>
      <c r="B2" s="241"/>
      <c r="C2" s="241"/>
      <c r="D2" s="81"/>
      <c r="E2" s="242" t="s">
        <v>243</v>
      </c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82"/>
      <c r="Q2" s="82"/>
      <c r="R2" s="82"/>
    </row>
    <row r="3" spans="1:18" s="84" customFormat="1" ht="30" customHeight="1">
      <c r="A3" s="243" t="s">
        <v>244</v>
      </c>
      <c r="B3" s="243"/>
      <c r="C3" s="244"/>
      <c r="D3" s="83">
        <v>2011</v>
      </c>
      <c r="E3" s="83">
        <v>2012</v>
      </c>
      <c r="F3" s="120">
        <v>2013</v>
      </c>
      <c r="G3" s="119">
        <v>2014</v>
      </c>
      <c r="H3" s="119">
        <v>2015</v>
      </c>
      <c r="I3" s="119">
        <v>2016</v>
      </c>
      <c r="J3" s="119">
        <v>2017</v>
      </c>
      <c r="K3" s="83" t="s">
        <v>245</v>
      </c>
      <c r="L3" s="83">
        <v>2019</v>
      </c>
      <c r="M3" s="83">
        <v>2020</v>
      </c>
      <c r="N3" s="196">
        <v>2021</v>
      </c>
      <c r="O3" s="83" t="s">
        <v>81</v>
      </c>
      <c r="P3" s="82"/>
      <c r="Q3" s="82"/>
      <c r="R3" s="82"/>
    </row>
    <row r="4" spans="1:18" s="84" customFormat="1" ht="30" customHeight="1">
      <c r="A4" s="298" t="s">
        <v>246</v>
      </c>
      <c r="B4" s="298"/>
      <c r="C4" s="295"/>
      <c r="D4" s="145">
        <v>208111310</v>
      </c>
      <c r="E4" s="145">
        <v>218626440</v>
      </c>
      <c r="F4" s="145">
        <v>225565178</v>
      </c>
      <c r="G4" s="145">
        <v>234899745</v>
      </c>
      <c r="H4" s="145">
        <v>243159796</v>
      </c>
      <c r="I4" s="145">
        <v>254791856</v>
      </c>
      <c r="J4" s="145">
        <v>268789447</v>
      </c>
      <c r="K4" s="145">
        <v>282973257</v>
      </c>
      <c r="L4" s="191">
        <v>294168485</v>
      </c>
      <c r="M4" s="205">
        <v>291685223</v>
      </c>
      <c r="N4" s="341">
        <v>315141347</v>
      </c>
      <c r="O4" s="110" t="s">
        <v>247</v>
      </c>
      <c r="P4" s="82"/>
      <c r="Q4" s="82"/>
      <c r="R4" s="82"/>
    </row>
    <row r="5" spans="1:18" s="84" customFormat="1" ht="30" customHeight="1">
      <c r="A5" s="81"/>
      <c r="B5" s="157" t="s">
        <v>248</v>
      </c>
      <c r="C5" s="158"/>
      <c r="D5" s="145">
        <v>168906733</v>
      </c>
      <c r="E5" s="145">
        <v>176579913</v>
      </c>
      <c r="F5" s="145">
        <v>182352122</v>
      </c>
      <c r="G5" s="145">
        <v>189121723</v>
      </c>
      <c r="H5" s="145">
        <v>195737571</v>
      </c>
      <c r="I5" s="145">
        <v>204043438</v>
      </c>
      <c r="J5" s="145">
        <v>214506999</v>
      </c>
      <c r="K5" s="145">
        <v>223826187</v>
      </c>
      <c r="L5" s="191">
        <v>230324675</v>
      </c>
      <c r="M5" s="205">
        <v>223780955</v>
      </c>
      <c r="N5" s="341">
        <v>241509608</v>
      </c>
      <c r="O5" s="110" t="s">
        <v>249</v>
      </c>
      <c r="P5" s="82"/>
      <c r="Q5" s="82"/>
      <c r="R5" s="82"/>
    </row>
    <row r="6" spans="1:18" s="84" customFormat="1" ht="30" customHeight="1">
      <c r="A6" s="81"/>
      <c r="B6" s="159"/>
      <c r="C6" s="160" t="s">
        <v>250</v>
      </c>
      <c r="D6" s="145">
        <v>165470256</v>
      </c>
      <c r="E6" s="145">
        <v>172676582</v>
      </c>
      <c r="F6" s="145">
        <v>177699412</v>
      </c>
      <c r="G6" s="145">
        <v>184271567</v>
      </c>
      <c r="H6" s="145">
        <v>190524018</v>
      </c>
      <c r="I6" s="145">
        <v>198020344</v>
      </c>
      <c r="J6" s="145">
        <v>208272690</v>
      </c>
      <c r="K6" s="145">
        <v>217317650</v>
      </c>
      <c r="L6" s="191">
        <v>223458062</v>
      </c>
      <c r="M6" s="205">
        <v>216807933</v>
      </c>
      <c r="N6" s="341">
        <v>234629726</v>
      </c>
      <c r="O6" s="110" t="s">
        <v>251</v>
      </c>
      <c r="P6" s="82"/>
      <c r="Q6" s="82"/>
      <c r="R6" s="82"/>
    </row>
    <row r="7" spans="1:18" s="84" customFormat="1" ht="30" customHeight="1">
      <c r="A7" s="81"/>
      <c r="B7" s="161"/>
      <c r="C7" s="162" t="s">
        <v>252</v>
      </c>
      <c r="D7" s="145">
        <v>3436477</v>
      </c>
      <c r="E7" s="145">
        <v>3903331</v>
      </c>
      <c r="F7" s="145">
        <v>4652710</v>
      </c>
      <c r="G7" s="145">
        <v>4850156</v>
      </c>
      <c r="H7" s="145">
        <v>5213553</v>
      </c>
      <c r="I7" s="145">
        <v>6023094</v>
      </c>
      <c r="J7" s="145">
        <v>6234309</v>
      </c>
      <c r="K7" s="145">
        <v>6508537</v>
      </c>
      <c r="L7" s="191">
        <v>6866613</v>
      </c>
      <c r="M7" s="205">
        <v>6973022</v>
      </c>
      <c r="N7" s="341">
        <v>6879882</v>
      </c>
      <c r="O7" s="110" t="s">
        <v>253</v>
      </c>
      <c r="P7" s="82"/>
      <c r="Q7" s="82"/>
      <c r="R7" s="82"/>
    </row>
    <row r="8" spans="1:18" s="84" customFormat="1" ht="30" customHeight="1">
      <c r="A8" s="81"/>
      <c r="B8" s="291" t="s">
        <v>254</v>
      </c>
      <c r="C8" s="292"/>
      <c r="D8" s="145">
        <v>39204577</v>
      </c>
      <c r="E8" s="145">
        <v>42046527</v>
      </c>
      <c r="F8" s="145">
        <v>43213056</v>
      </c>
      <c r="G8" s="145">
        <v>45778022</v>
      </c>
      <c r="H8" s="145">
        <v>47422225</v>
      </c>
      <c r="I8" s="145">
        <v>50748418</v>
      </c>
      <c r="J8" s="145">
        <v>54282448</v>
      </c>
      <c r="K8" s="145">
        <v>59147070</v>
      </c>
      <c r="L8" s="191">
        <v>63843810</v>
      </c>
      <c r="M8" s="205">
        <v>67904268</v>
      </c>
      <c r="N8" s="341">
        <v>73631739</v>
      </c>
      <c r="O8" s="110" t="s">
        <v>255</v>
      </c>
      <c r="P8" s="82"/>
      <c r="Q8" s="82"/>
      <c r="R8" s="82"/>
    </row>
    <row r="9" spans="1:18" s="84" customFormat="1" ht="30" customHeight="1">
      <c r="A9" s="163" t="s">
        <v>256</v>
      </c>
      <c r="B9" s="164"/>
      <c r="C9" s="165"/>
      <c r="D9" s="145">
        <v>103025914</v>
      </c>
      <c r="E9" s="145">
        <v>105078713</v>
      </c>
      <c r="F9" s="145">
        <v>99047581</v>
      </c>
      <c r="G9" s="145">
        <v>109277492</v>
      </c>
      <c r="H9" s="145">
        <v>121010171</v>
      </c>
      <c r="I9" s="145">
        <v>133946564</v>
      </c>
      <c r="J9" s="145">
        <v>161863353</v>
      </c>
      <c r="K9" s="145">
        <v>167419883</v>
      </c>
      <c r="L9" s="191">
        <v>167769778</v>
      </c>
      <c r="M9" s="205">
        <v>176708566</v>
      </c>
      <c r="N9" s="341">
        <v>193231553</v>
      </c>
      <c r="O9" s="110" t="s">
        <v>257</v>
      </c>
      <c r="P9" s="82"/>
      <c r="Q9" s="82"/>
      <c r="R9" s="82"/>
    </row>
    <row r="10" spans="1:18" s="84" customFormat="1" ht="30" customHeight="1">
      <c r="A10" s="107"/>
      <c r="B10" s="293" t="s">
        <v>258</v>
      </c>
      <c r="C10" s="294"/>
      <c r="D10" s="145">
        <v>96152449</v>
      </c>
      <c r="E10" s="145">
        <v>98374475</v>
      </c>
      <c r="F10" s="145">
        <v>96694605</v>
      </c>
      <c r="G10" s="145">
        <v>106036348</v>
      </c>
      <c r="H10" s="145">
        <v>117261111</v>
      </c>
      <c r="I10" s="145">
        <v>132108554</v>
      </c>
      <c r="J10" s="145">
        <v>158415204</v>
      </c>
      <c r="K10" s="145">
        <v>162567767</v>
      </c>
      <c r="L10" s="191">
        <v>162165233</v>
      </c>
      <c r="M10" s="205">
        <v>168850336</v>
      </c>
      <c r="N10" s="341">
        <v>189811157</v>
      </c>
      <c r="O10" s="110" t="s">
        <v>259</v>
      </c>
      <c r="P10" s="82"/>
      <c r="Q10" s="82"/>
      <c r="R10" s="82"/>
    </row>
    <row r="11" spans="1:18" s="84" customFormat="1" ht="30" customHeight="1">
      <c r="A11" s="81"/>
      <c r="B11" s="166"/>
      <c r="C11" s="160" t="s">
        <v>260</v>
      </c>
      <c r="D11" s="145">
        <v>48773247</v>
      </c>
      <c r="E11" s="145">
        <v>45798801</v>
      </c>
      <c r="F11" s="145">
        <v>47689278</v>
      </c>
      <c r="G11" s="145">
        <v>52752760</v>
      </c>
      <c r="H11" s="145">
        <v>60305177</v>
      </c>
      <c r="I11" s="145">
        <v>71968016</v>
      </c>
      <c r="J11" s="145">
        <v>85644871</v>
      </c>
      <c r="K11" s="145">
        <v>88040350</v>
      </c>
      <c r="L11" s="191">
        <v>91022853</v>
      </c>
      <c r="M11" s="205">
        <v>88589473</v>
      </c>
      <c r="N11" s="341">
        <v>97772682</v>
      </c>
      <c r="O11" s="110" t="s">
        <v>261</v>
      </c>
      <c r="P11" s="82"/>
      <c r="Q11" s="82"/>
      <c r="R11" s="82"/>
    </row>
    <row r="12" spans="1:18" s="84" customFormat="1" ht="30" customHeight="1">
      <c r="A12" s="81"/>
      <c r="B12" s="159"/>
      <c r="C12" s="167" t="s">
        <v>262</v>
      </c>
      <c r="D12" s="145">
        <v>31934152</v>
      </c>
      <c r="E12" s="145">
        <v>35565721</v>
      </c>
      <c r="F12" s="145">
        <v>30105346</v>
      </c>
      <c r="G12" s="145">
        <v>32964987</v>
      </c>
      <c r="H12" s="145">
        <v>34925893</v>
      </c>
      <c r="I12" s="145">
        <v>36766041</v>
      </c>
      <c r="J12" s="145">
        <v>45903632</v>
      </c>
      <c r="K12" s="145">
        <v>45594283</v>
      </c>
      <c r="L12" s="191">
        <v>40964988</v>
      </c>
      <c r="M12" s="205">
        <v>47422755</v>
      </c>
      <c r="N12" s="341">
        <v>57162003</v>
      </c>
      <c r="O12" s="110" t="s">
        <v>263</v>
      </c>
      <c r="P12" s="82"/>
      <c r="Q12" s="82"/>
      <c r="R12" s="82"/>
    </row>
    <row r="13" spans="1:18" s="84" customFormat="1" ht="30" customHeight="1">
      <c r="A13" s="81"/>
      <c r="B13" s="168"/>
      <c r="C13" s="167" t="s">
        <v>264</v>
      </c>
      <c r="D13" s="145">
        <v>15445050</v>
      </c>
      <c r="E13" s="145">
        <v>17009953</v>
      </c>
      <c r="F13" s="145">
        <v>18899981</v>
      </c>
      <c r="G13" s="145">
        <v>20318601</v>
      </c>
      <c r="H13" s="145">
        <v>22030041</v>
      </c>
      <c r="I13" s="145">
        <v>23374497</v>
      </c>
      <c r="J13" s="145">
        <v>26866701</v>
      </c>
      <c r="K13" s="145">
        <v>28933134</v>
      </c>
      <c r="L13" s="191">
        <v>30177392</v>
      </c>
      <c r="M13" s="205">
        <v>32838108</v>
      </c>
      <c r="N13" s="341">
        <v>34876472</v>
      </c>
      <c r="O13" s="110" t="s">
        <v>265</v>
      </c>
      <c r="P13" s="82"/>
      <c r="Q13" s="82"/>
      <c r="R13" s="82"/>
    </row>
    <row r="14" spans="1:18" s="84" customFormat="1" ht="30" customHeight="1">
      <c r="A14" s="81"/>
      <c r="B14" s="293" t="s">
        <v>266</v>
      </c>
      <c r="C14" s="295"/>
      <c r="D14" s="145">
        <v>6873465</v>
      </c>
      <c r="E14" s="145">
        <v>6704238</v>
      </c>
      <c r="F14" s="145">
        <v>2352976</v>
      </c>
      <c r="G14" s="145">
        <v>3241144</v>
      </c>
      <c r="H14" s="145">
        <v>3749060</v>
      </c>
      <c r="I14" s="145">
        <v>1838010</v>
      </c>
      <c r="J14" s="145">
        <v>3448149</v>
      </c>
      <c r="K14" s="145">
        <v>4852116</v>
      </c>
      <c r="L14" s="191">
        <v>5604545</v>
      </c>
      <c r="M14" s="205">
        <v>7858230</v>
      </c>
      <c r="N14" s="341">
        <v>3420396</v>
      </c>
      <c r="O14" s="169" t="s">
        <v>267</v>
      </c>
      <c r="P14" s="82"/>
      <c r="Q14" s="82"/>
      <c r="R14" s="82"/>
    </row>
    <row r="15" spans="1:18" s="84" customFormat="1" ht="30" customHeight="1">
      <c r="A15" s="294" t="s">
        <v>268</v>
      </c>
      <c r="B15" s="296"/>
      <c r="C15" s="296"/>
      <c r="D15" s="145">
        <v>-20172204</v>
      </c>
      <c r="E15" s="145">
        <v>-13840504</v>
      </c>
      <c r="F15" s="145">
        <v>8117151</v>
      </c>
      <c r="G15" s="145">
        <v>6733637</v>
      </c>
      <c r="H15" s="145">
        <v>16861955</v>
      </c>
      <c r="I15" s="145">
        <v>16864023</v>
      </c>
      <c r="J15" s="145">
        <v>20986554</v>
      </c>
      <c r="K15" s="145">
        <v>24669002</v>
      </c>
      <c r="L15" s="191">
        <v>15442276</v>
      </c>
      <c r="M15" s="205">
        <v>17979391</v>
      </c>
      <c r="N15" s="341">
        <v>18240505</v>
      </c>
      <c r="O15" s="110" t="s">
        <v>269</v>
      </c>
      <c r="P15" s="82"/>
      <c r="Q15" s="82"/>
      <c r="R15" s="82"/>
    </row>
    <row r="16" spans="1:18" s="84" customFormat="1" ht="30" customHeight="1">
      <c r="A16" s="294" t="s">
        <v>270</v>
      </c>
      <c r="B16" s="296"/>
      <c r="C16" s="296"/>
      <c r="D16" s="145">
        <v>1860038</v>
      </c>
      <c r="E16" s="145">
        <v>1549929</v>
      </c>
      <c r="F16" s="145">
        <v>650178</v>
      </c>
      <c r="G16" s="145">
        <v>823643</v>
      </c>
      <c r="H16" s="145">
        <v>946384</v>
      </c>
      <c r="I16" s="145">
        <v>1835086</v>
      </c>
      <c r="J16" s="145">
        <v>-212934</v>
      </c>
      <c r="K16" s="145">
        <v>-1217044</v>
      </c>
      <c r="L16" s="191">
        <v>944290</v>
      </c>
      <c r="M16" s="205">
        <v>301664</v>
      </c>
      <c r="N16" s="341">
        <v>433361</v>
      </c>
      <c r="O16" s="110" t="s">
        <v>271</v>
      </c>
      <c r="P16" s="82"/>
      <c r="Q16" s="82"/>
      <c r="R16" s="82"/>
    </row>
    <row r="17" spans="1:18" s="84" customFormat="1" ht="30" customHeight="1">
      <c r="A17" s="297" t="s">
        <v>272</v>
      </c>
      <c r="B17" s="297"/>
      <c r="C17" s="294"/>
      <c r="D17" s="145">
        <v>292825058</v>
      </c>
      <c r="E17" s="145">
        <v>311414578</v>
      </c>
      <c r="F17" s="145">
        <v>333380088</v>
      </c>
      <c r="G17" s="145">
        <v>351734517</v>
      </c>
      <c r="H17" s="145">
        <v>381978306</v>
      </c>
      <c r="I17" s="145">
        <v>407437529</v>
      </c>
      <c r="J17" s="145">
        <v>451426420</v>
      </c>
      <c r="K17" s="145">
        <v>473845098</v>
      </c>
      <c r="L17" s="191">
        <v>478324829</v>
      </c>
      <c r="M17" s="205">
        <v>486674844</v>
      </c>
      <c r="N17" s="341">
        <v>527046766</v>
      </c>
      <c r="O17" s="110" t="s">
        <v>273</v>
      </c>
      <c r="P17" s="82"/>
      <c r="Q17" s="82"/>
      <c r="R17" s="82"/>
    </row>
    <row r="18" spans="1:18" s="84" customFormat="1" ht="30" customHeight="1">
      <c r="A18" s="170" t="s">
        <v>274</v>
      </c>
      <c r="B18" s="170"/>
      <c r="C18" s="171"/>
      <c r="D18" s="145">
        <v>14283</v>
      </c>
      <c r="E18" s="145">
        <v>14746</v>
      </c>
      <c r="F18" s="145">
        <v>15038</v>
      </c>
      <c r="G18" s="145">
        <v>15398</v>
      </c>
      <c r="H18" s="145">
        <v>15756</v>
      </c>
      <c r="I18" s="145">
        <v>16194</v>
      </c>
      <c r="J18" s="145">
        <v>16777</v>
      </c>
      <c r="K18" s="145">
        <v>17176</v>
      </c>
      <c r="L18" s="191">
        <v>17399</v>
      </c>
      <c r="M18" s="205">
        <v>16694</v>
      </c>
      <c r="N18" s="341">
        <v>17743</v>
      </c>
      <c r="O18" s="115" t="s">
        <v>275</v>
      </c>
      <c r="P18" s="82"/>
      <c r="Q18" s="82"/>
      <c r="R18" s="82"/>
    </row>
    <row r="19" spans="1:18" s="99" customFormat="1" ht="20.100000000000001" customHeight="1">
      <c r="A19" s="245" t="s">
        <v>289</v>
      </c>
      <c r="B19" s="245"/>
      <c r="C19" s="245"/>
      <c r="D19" s="245"/>
      <c r="E19" s="273" t="s">
        <v>288</v>
      </c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82"/>
      <c r="Q19" s="82"/>
      <c r="R19" s="82"/>
    </row>
    <row r="20" spans="1:18" s="148" customFormat="1" ht="14.25"/>
    <row r="21" spans="1:18" s="148" customFormat="1" ht="14.25"/>
    <row r="22" spans="1:18" s="148" customFormat="1" ht="14.25"/>
    <row r="23" spans="1:18" s="148" customFormat="1" ht="14.25"/>
    <row r="24" spans="1:18" s="148" customFormat="1" ht="14.25"/>
    <row r="25" spans="1:18" s="148" customFormat="1" ht="14.25"/>
    <row r="26" spans="1:18" s="148" customFormat="1" ht="14.25"/>
    <row r="27" spans="1:18" s="148" customFormat="1" ht="14.25"/>
    <row r="28" spans="1:18" s="148" customFormat="1" ht="14.25"/>
  </sheetData>
  <mergeCells count="14">
    <mergeCell ref="A4:C4"/>
    <mergeCell ref="A1:F1"/>
    <mergeCell ref="G1:O1"/>
    <mergeCell ref="A2:C2"/>
    <mergeCell ref="E2:O2"/>
    <mergeCell ref="A3:C3"/>
    <mergeCell ref="A19:D19"/>
    <mergeCell ref="E19:O19"/>
    <mergeCell ref="B8:C8"/>
    <mergeCell ref="B10:C10"/>
    <mergeCell ref="B14:C14"/>
    <mergeCell ref="A15:C15"/>
    <mergeCell ref="A16:C16"/>
    <mergeCell ref="A17:C17"/>
  </mergeCells>
  <phoneticPr fontId="20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R28"/>
  <sheetViews>
    <sheetView tabSelected="1" view="pageBreakPreview" zoomScaleNormal="100" zoomScaleSheetLayoutView="100" workbookViewId="0">
      <selection activeCell="O7" sqref="O7"/>
    </sheetView>
  </sheetViews>
  <sheetFormatPr defaultColWidth="10" defaultRowHeight="13.5"/>
  <cols>
    <col min="1" max="1" width="6.5" style="100" customWidth="1"/>
    <col min="2" max="2" width="8.75" style="100" customWidth="1"/>
    <col min="3" max="3" width="28.5" style="100" customWidth="1"/>
    <col min="4" max="12" width="9.875" style="100" customWidth="1"/>
    <col min="13" max="14" width="10.5" style="100" customWidth="1"/>
    <col min="15" max="15" width="39" style="100" customWidth="1"/>
    <col min="16" max="16" width="11" style="100" customWidth="1"/>
    <col min="17" max="16384" width="10" style="100"/>
  </cols>
  <sheetData>
    <row r="1" spans="1:18" s="156" customFormat="1" ht="21.75" customHeight="1">
      <c r="A1" s="239" t="s">
        <v>276</v>
      </c>
      <c r="B1" s="239"/>
      <c r="C1" s="239"/>
      <c r="D1" s="239"/>
      <c r="E1" s="239"/>
      <c r="F1" s="239"/>
      <c r="G1" s="299" t="s">
        <v>277</v>
      </c>
      <c r="H1" s="299"/>
      <c r="I1" s="299"/>
      <c r="J1" s="299"/>
      <c r="K1" s="299"/>
      <c r="L1" s="299"/>
      <c r="M1" s="299"/>
      <c r="N1" s="299"/>
      <c r="O1" s="299"/>
      <c r="P1" s="155"/>
      <c r="Q1" s="155"/>
      <c r="R1" s="155"/>
    </row>
    <row r="2" spans="1:18" s="99" customFormat="1" ht="20.100000000000001" customHeight="1" thickBot="1">
      <c r="A2" s="241" t="s">
        <v>278</v>
      </c>
      <c r="B2" s="241"/>
      <c r="C2" s="241"/>
      <c r="D2" s="81"/>
      <c r="E2" s="242" t="s">
        <v>243</v>
      </c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82"/>
      <c r="Q2" s="82"/>
      <c r="R2" s="82"/>
    </row>
    <row r="3" spans="1:18" s="84" customFormat="1" ht="30" customHeight="1">
      <c r="A3" s="243" t="s">
        <v>244</v>
      </c>
      <c r="B3" s="243"/>
      <c r="C3" s="244"/>
      <c r="D3" s="83">
        <v>2011</v>
      </c>
      <c r="E3" s="83">
        <v>2012</v>
      </c>
      <c r="F3" s="120">
        <v>2013</v>
      </c>
      <c r="G3" s="119">
        <v>2014</v>
      </c>
      <c r="H3" s="119">
        <v>2015</v>
      </c>
      <c r="I3" s="119">
        <v>2016</v>
      </c>
      <c r="J3" s="119">
        <v>2017</v>
      </c>
      <c r="K3" s="83" t="s">
        <v>245</v>
      </c>
      <c r="L3" s="83">
        <v>2019</v>
      </c>
      <c r="M3" s="83">
        <v>2020</v>
      </c>
      <c r="N3" s="196">
        <v>2021</v>
      </c>
      <c r="O3" s="83" t="s">
        <v>81</v>
      </c>
      <c r="P3" s="82"/>
      <c r="Q3" s="82"/>
      <c r="R3" s="82"/>
    </row>
    <row r="4" spans="1:18" s="84" customFormat="1" ht="30" customHeight="1">
      <c r="A4" s="298" t="s">
        <v>246</v>
      </c>
      <c r="B4" s="298"/>
      <c r="C4" s="295"/>
      <c r="D4" s="111">
        <v>218445611</v>
      </c>
      <c r="E4" s="111">
        <v>225340851</v>
      </c>
      <c r="F4" s="111">
        <v>231562219</v>
      </c>
      <c r="G4" s="111">
        <v>237938903</v>
      </c>
      <c r="H4" s="111">
        <v>243159796</v>
      </c>
      <c r="I4" s="111">
        <v>251659101</v>
      </c>
      <c r="J4" s="111">
        <v>260414400</v>
      </c>
      <c r="K4" s="111">
        <v>270589256</v>
      </c>
      <c r="L4" s="111">
        <v>279862246</v>
      </c>
      <c r="M4" s="342">
        <v>274707191</v>
      </c>
      <c r="N4" s="343">
        <v>288829028</v>
      </c>
      <c r="O4" s="110" t="s">
        <v>247</v>
      </c>
      <c r="P4" s="82"/>
      <c r="Q4" s="82"/>
      <c r="R4" s="82"/>
    </row>
    <row r="5" spans="1:18" s="84" customFormat="1" ht="30" customHeight="1">
      <c r="A5" s="81"/>
      <c r="B5" s="157" t="s">
        <v>279</v>
      </c>
      <c r="C5" s="158"/>
      <c r="D5" s="111">
        <v>176956702</v>
      </c>
      <c r="E5" s="111">
        <v>181357928</v>
      </c>
      <c r="F5" s="111">
        <v>186756763</v>
      </c>
      <c r="G5" s="111">
        <v>191445112</v>
      </c>
      <c r="H5" s="111">
        <v>195737571</v>
      </c>
      <c r="I5" s="111">
        <v>201835720</v>
      </c>
      <c r="J5" s="111">
        <v>208358284</v>
      </c>
      <c r="K5" s="111">
        <v>215190365</v>
      </c>
      <c r="L5" s="111">
        <v>220682949</v>
      </c>
      <c r="M5" s="342">
        <v>212266186</v>
      </c>
      <c r="N5" s="343">
        <v>222393432</v>
      </c>
      <c r="O5" s="110" t="s">
        <v>249</v>
      </c>
      <c r="P5" s="82"/>
      <c r="Q5" s="82"/>
      <c r="R5" s="82"/>
    </row>
    <row r="6" spans="1:18" s="84" customFormat="1" ht="30" customHeight="1">
      <c r="A6" s="81"/>
      <c r="B6" s="159"/>
      <c r="C6" s="160" t="s">
        <v>250</v>
      </c>
      <c r="D6" s="111">
        <v>173285917</v>
      </c>
      <c r="E6" s="111">
        <v>177340157</v>
      </c>
      <c r="F6" s="111">
        <v>182013902</v>
      </c>
      <c r="G6" s="111">
        <v>186609648</v>
      </c>
      <c r="H6" s="111">
        <v>190524018</v>
      </c>
      <c r="I6" s="111">
        <v>195889300</v>
      </c>
      <c r="J6" s="111">
        <v>202297989</v>
      </c>
      <c r="K6" s="111">
        <v>208878189</v>
      </c>
      <c r="L6" s="111">
        <v>214066872</v>
      </c>
      <c r="M6" s="342">
        <v>205575687</v>
      </c>
      <c r="N6" s="343">
        <v>215976433</v>
      </c>
      <c r="O6" s="110" t="s">
        <v>251</v>
      </c>
      <c r="P6" s="82"/>
      <c r="Q6" s="82"/>
      <c r="R6" s="82"/>
    </row>
    <row r="7" spans="1:18" s="84" customFormat="1" ht="30" customHeight="1">
      <c r="A7" s="81"/>
      <c r="B7" s="161"/>
      <c r="C7" s="162" t="s">
        <v>252</v>
      </c>
      <c r="D7" s="111">
        <v>3667913</v>
      </c>
      <c r="E7" s="111">
        <v>4019738</v>
      </c>
      <c r="F7" s="111">
        <v>4746547</v>
      </c>
      <c r="G7" s="111">
        <v>4839350</v>
      </c>
      <c r="H7" s="111">
        <v>5213553</v>
      </c>
      <c r="I7" s="111">
        <v>5946420</v>
      </c>
      <c r="J7" s="111">
        <v>6060451</v>
      </c>
      <c r="K7" s="111">
        <v>6312380</v>
      </c>
      <c r="L7" s="111">
        <v>6616618</v>
      </c>
      <c r="M7" s="342">
        <v>6692001</v>
      </c>
      <c r="N7" s="343">
        <v>6416904</v>
      </c>
      <c r="O7" s="110" t="s">
        <v>280</v>
      </c>
      <c r="P7" s="82"/>
      <c r="Q7" s="82"/>
      <c r="R7" s="82"/>
    </row>
    <row r="8" spans="1:18" s="84" customFormat="1" ht="30" customHeight="1">
      <c r="A8" s="81"/>
      <c r="B8" s="291" t="s">
        <v>254</v>
      </c>
      <c r="C8" s="292"/>
      <c r="D8" s="111">
        <v>41479548</v>
      </c>
      <c r="E8" s="111">
        <v>43984989</v>
      </c>
      <c r="F8" s="111">
        <v>44800314</v>
      </c>
      <c r="G8" s="111">
        <v>46494089</v>
      </c>
      <c r="H8" s="111">
        <v>47422225</v>
      </c>
      <c r="I8" s="111">
        <v>49823381</v>
      </c>
      <c r="J8" s="111">
        <v>52052377</v>
      </c>
      <c r="K8" s="111">
        <v>55378272</v>
      </c>
      <c r="L8" s="111">
        <v>59110813</v>
      </c>
      <c r="M8" s="342">
        <v>62227376</v>
      </c>
      <c r="N8" s="343">
        <v>66184425</v>
      </c>
      <c r="O8" s="110" t="s">
        <v>255</v>
      </c>
      <c r="P8" s="82"/>
      <c r="Q8" s="82"/>
      <c r="R8" s="82"/>
    </row>
    <row r="9" spans="1:18" s="84" customFormat="1" ht="30" customHeight="1">
      <c r="A9" s="163" t="s">
        <v>256</v>
      </c>
      <c r="B9" s="164"/>
      <c r="C9" s="165"/>
      <c r="D9" s="111">
        <v>103035499</v>
      </c>
      <c r="E9" s="111">
        <v>104974306</v>
      </c>
      <c r="F9" s="111">
        <v>98642376</v>
      </c>
      <c r="G9" s="111">
        <v>108721903</v>
      </c>
      <c r="H9" s="111">
        <v>121010171</v>
      </c>
      <c r="I9" s="111">
        <v>132817966</v>
      </c>
      <c r="J9" s="111">
        <v>157202219</v>
      </c>
      <c r="K9" s="111">
        <v>159785166</v>
      </c>
      <c r="L9" s="111">
        <v>156475463</v>
      </c>
      <c r="M9" s="342">
        <v>163406222</v>
      </c>
      <c r="N9" s="343">
        <v>170799078</v>
      </c>
      <c r="O9" s="110" t="s">
        <v>257</v>
      </c>
      <c r="P9" s="82"/>
      <c r="Q9" s="82"/>
      <c r="R9" s="82"/>
    </row>
    <row r="10" spans="1:18" s="84" customFormat="1" ht="30" customHeight="1">
      <c r="A10" s="107"/>
      <c r="B10" s="293" t="s">
        <v>258</v>
      </c>
      <c r="C10" s="294"/>
      <c r="D10" s="111">
        <v>99164241</v>
      </c>
      <c r="E10" s="111">
        <v>99537441</v>
      </c>
      <c r="F10" s="111">
        <v>98223684</v>
      </c>
      <c r="G10" s="111">
        <v>107293695</v>
      </c>
      <c r="H10" s="111">
        <v>117261111</v>
      </c>
      <c r="I10" s="111">
        <v>130996718</v>
      </c>
      <c r="J10" s="111">
        <v>153920286</v>
      </c>
      <c r="K10" s="111">
        <v>155170779</v>
      </c>
      <c r="L10" s="111">
        <v>151126698</v>
      </c>
      <c r="M10" s="342">
        <v>155554880</v>
      </c>
      <c r="N10" s="343">
        <v>167158150</v>
      </c>
      <c r="O10" s="110" t="s">
        <v>259</v>
      </c>
      <c r="P10" s="82"/>
      <c r="Q10" s="82"/>
      <c r="R10" s="82"/>
    </row>
    <row r="11" spans="1:18" s="84" customFormat="1" ht="30" customHeight="1">
      <c r="A11" s="81"/>
      <c r="B11" s="166"/>
      <c r="C11" s="160" t="s">
        <v>260</v>
      </c>
      <c r="D11" s="111">
        <v>51150474</v>
      </c>
      <c r="E11" s="111">
        <v>46805443</v>
      </c>
      <c r="F11" s="111">
        <v>48510460</v>
      </c>
      <c r="G11" s="111">
        <v>53331359</v>
      </c>
      <c r="H11" s="111">
        <v>60305177</v>
      </c>
      <c r="I11" s="111">
        <v>71743174</v>
      </c>
      <c r="J11" s="111">
        <v>82660420</v>
      </c>
      <c r="K11" s="111">
        <v>82479462</v>
      </c>
      <c r="L11" s="111">
        <v>82823814</v>
      </c>
      <c r="M11" s="342">
        <v>79883518</v>
      </c>
      <c r="N11" s="343">
        <v>81258358</v>
      </c>
      <c r="O11" s="110" t="s">
        <v>261</v>
      </c>
      <c r="P11" s="82"/>
      <c r="Q11" s="82"/>
      <c r="R11" s="82"/>
    </row>
    <row r="12" spans="1:18" s="84" customFormat="1" ht="30" customHeight="1">
      <c r="A12" s="81"/>
      <c r="B12" s="159"/>
      <c r="C12" s="167" t="s">
        <v>262</v>
      </c>
      <c r="D12" s="111">
        <v>31499246</v>
      </c>
      <c r="E12" s="111">
        <v>34765829</v>
      </c>
      <c r="F12" s="111">
        <v>30242330</v>
      </c>
      <c r="G12" s="111">
        <v>33500661</v>
      </c>
      <c r="H12" s="111">
        <v>34925893</v>
      </c>
      <c r="I12" s="111">
        <v>36124431</v>
      </c>
      <c r="J12" s="111">
        <v>45461951</v>
      </c>
      <c r="K12" s="111">
        <v>45443396</v>
      </c>
      <c r="L12" s="111">
        <v>39801618</v>
      </c>
      <c r="M12" s="342">
        <v>45758488</v>
      </c>
      <c r="N12" s="343">
        <v>55592947</v>
      </c>
      <c r="O12" s="110" t="s">
        <v>263</v>
      </c>
      <c r="P12" s="82"/>
      <c r="Q12" s="82"/>
      <c r="R12" s="82"/>
    </row>
    <row r="13" spans="1:18" s="84" customFormat="1" ht="30" customHeight="1">
      <c r="A13" s="81"/>
      <c r="B13" s="168"/>
      <c r="C13" s="167" t="s">
        <v>264</v>
      </c>
      <c r="D13" s="111">
        <v>16485353</v>
      </c>
      <c r="E13" s="111">
        <v>17759002</v>
      </c>
      <c r="F13" s="111">
        <v>19492958</v>
      </c>
      <c r="G13" s="111">
        <v>20468590</v>
      </c>
      <c r="H13" s="111">
        <v>22030041</v>
      </c>
      <c r="I13" s="111">
        <v>23129113</v>
      </c>
      <c r="J13" s="111">
        <v>25764461</v>
      </c>
      <c r="K13" s="111">
        <v>27196437</v>
      </c>
      <c r="L13" s="111">
        <v>28171456</v>
      </c>
      <c r="M13" s="342">
        <v>29892068</v>
      </c>
      <c r="N13" s="343">
        <v>30687753</v>
      </c>
      <c r="O13" s="110" t="s">
        <v>265</v>
      </c>
      <c r="P13" s="82"/>
      <c r="Q13" s="82"/>
      <c r="R13" s="82"/>
    </row>
    <row r="14" spans="1:18" s="84" customFormat="1" ht="30" customHeight="1">
      <c r="A14" s="81"/>
      <c r="B14" s="293" t="s">
        <v>266</v>
      </c>
      <c r="C14" s="295"/>
      <c r="D14" s="111">
        <v>3407417</v>
      </c>
      <c r="E14" s="111">
        <v>4782082</v>
      </c>
      <c r="F14" s="111">
        <v>384294</v>
      </c>
      <c r="G14" s="111">
        <v>1485371</v>
      </c>
      <c r="H14" s="111">
        <v>3749060</v>
      </c>
      <c r="I14" s="111">
        <v>1821248</v>
      </c>
      <c r="J14" s="111">
        <v>3356756</v>
      </c>
      <c r="K14" s="111">
        <v>4750425</v>
      </c>
      <c r="L14" s="111">
        <v>5507443</v>
      </c>
      <c r="M14" s="342">
        <v>8106603</v>
      </c>
      <c r="N14" s="343">
        <v>3492689</v>
      </c>
      <c r="O14" s="169" t="s">
        <v>267</v>
      </c>
      <c r="P14" s="82"/>
      <c r="Q14" s="82"/>
      <c r="R14" s="82"/>
    </row>
    <row r="15" spans="1:18" s="84" customFormat="1" ht="30" customHeight="1">
      <c r="A15" s="294" t="s">
        <v>268</v>
      </c>
      <c r="B15" s="296"/>
      <c r="C15" s="296"/>
      <c r="D15" s="111">
        <v>-6510134</v>
      </c>
      <c r="E15" s="111">
        <v>-591079</v>
      </c>
      <c r="F15" s="111">
        <v>17456974</v>
      </c>
      <c r="G15" s="111">
        <v>15911260</v>
      </c>
      <c r="H15" s="111">
        <v>16861955</v>
      </c>
      <c r="I15" s="111">
        <v>15334597</v>
      </c>
      <c r="J15" s="111">
        <v>8128629</v>
      </c>
      <c r="K15" s="111">
        <v>18030128</v>
      </c>
      <c r="L15" s="111">
        <v>28692069</v>
      </c>
      <c r="M15" s="342">
        <v>35415233</v>
      </c>
      <c r="N15" s="343">
        <v>43226145</v>
      </c>
      <c r="O15" s="110" t="s">
        <v>269</v>
      </c>
      <c r="P15" s="82"/>
      <c r="Q15" s="82"/>
      <c r="R15" s="82"/>
    </row>
    <row r="16" spans="1:18" s="84" customFormat="1" ht="30" customHeight="1">
      <c r="A16" s="294" t="s">
        <v>270</v>
      </c>
      <c r="B16" s="296"/>
      <c r="C16" s="296"/>
      <c r="D16" s="111">
        <v>166788</v>
      </c>
      <c r="E16" s="111">
        <v>-818482</v>
      </c>
      <c r="F16" s="111">
        <v>-1260258</v>
      </c>
      <c r="G16" s="111">
        <v>-563757</v>
      </c>
      <c r="H16" s="111">
        <v>946384</v>
      </c>
      <c r="I16" s="111">
        <v>16298</v>
      </c>
      <c r="J16" s="111">
        <v>163652</v>
      </c>
      <c r="K16" s="111">
        <v>-1158049</v>
      </c>
      <c r="L16" s="111">
        <v>-1834758</v>
      </c>
      <c r="M16" s="342">
        <v>-4551431</v>
      </c>
      <c r="N16" s="343">
        <v>-4123640</v>
      </c>
      <c r="O16" s="110" t="s">
        <v>281</v>
      </c>
      <c r="P16" s="82"/>
      <c r="Q16" s="82"/>
      <c r="R16" s="82"/>
    </row>
    <row r="17" spans="1:18" s="84" customFormat="1" ht="30" customHeight="1">
      <c r="A17" s="297" t="s">
        <v>272</v>
      </c>
      <c r="B17" s="297"/>
      <c r="C17" s="294"/>
      <c r="D17" s="111">
        <v>313748238</v>
      </c>
      <c r="E17" s="111">
        <v>327820620</v>
      </c>
      <c r="F17" s="111">
        <v>346430719</v>
      </c>
      <c r="G17" s="111">
        <v>362159526</v>
      </c>
      <c r="H17" s="111">
        <v>381978306</v>
      </c>
      <c r="I17" s="111">
        <v>399827962</v>
      </c>
      <c r="J17" s="111">
        <v>426172886</v>
      </c>
      <c r="K17" s="111">
        <v>446863723</v>
      </c>
      <c r="L17" s="111">
        <v>462406736</v>
      </c>
      <c r="M17" s="342">
        <v>467281507</v>
      </c>
      <c r="N17" s="343">
        <v>496672331</v>
      </c>
      <c r="O17" s="110" t="s">
        <v>282</v>
      </c>
      <c r="P17" s="82"/>
      <c r="Q17" s="82"/>
      <c r="R17" s="82"/>
    </row>
    <row r="18" spans="1:18" s="84" customFormat="1" ht="30" customHeight="1">
      <c r="A18" s="170" t="s">
        <v>274</v>
      </c>
      <c r="B18" s="170"/>
      <c r="C18" s="171"/>
      <c r="D18" s="145">
        <f>D5/11825310*1000</f>
        <v>14964.233664910264</v>
      </c>
      <c r="E18" s="145">
        <f>E5/11974482*1000</f>
        <v>15145.367290209297</v>
      </c>
      <c r="F18" s="145">
        <f>F5/12126274*1000</f>
        <v>15401.001412305215</v>
      </c>
      <c r="G18" s="145">
        <f>G5/12282013*1000</f>
        <v>15587.437661888162</v>
      </c>
      <c r="H18" s="145">
        <f>H5/12423017*1000</f>
        <v>15756.04146722169</v>
      </c>
      <c r="I18" s="145">
        <f>I5/12600313*1000</f>
        <v>16018.310021346295</v>
      </c>
      <c r="J18" s="145">
        <f>J5/12785790*1000</f>
        <v>16296.082134932607</v>
      </c>
      <c r="K18" s="145">
        <f>K5/13031356*1000</f>
        <v>16513.274980746439</v>
      </c>
      <c r="L18" s="146">
        <v>16670.670278445879</v>
      </c>
      <c r="M18" s="342">
        <v>15834.588204910877</v>
      </c>
      <c r="N18" s="343">
        <v>16338.488827346737</v>
      </c>
      <c r="O18" s="115" t="s">
        <v>275</v>
      </c>
      <c r="P18" s="82"/>
      <c r="Q18" s="82"/>
      <c r="R18" s="82"/>
    </row>
    <row r="19" spans="1:18" s="99" customFormat="1" ht="20.100000000000001" customHeight="1">
      <c r="A19" s="245" t="s">
        <v>290</v>
      </c>
      <c r="B19" s="245"/>
      <c r="C19" s="245"/>
      <c r="D19" s="245"/>
      <c r="E19" s="273" t="s">
        <v>288</v>
      </c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82"/>
      <c r="Q19" s="82"/>
      <c r="R19" s="82"/>
    </row>
    <row r="20" spans="1:18" s="148" customFormat="1" ht="14.25">
      <c r="A20" s="95" t="s">
        <v>283</v>
      </c>
      <c r="B20" s="95"/>
      <c r="C20" s="95"/>
    </row>
    <row r="21" spans="1:18" s="148" customFormat="1" ht="14.25">
      <c r="D21" s="172"/>
      <c r="E21" s="172"/>
      <c r="F21" s="172"/>
      <c r="G21" s="172"/>
      <c r="H21" s="172"/>
      <c r="I21" s="172"/>
      <c r="J21" s="172"/>
    </row>
    <row r="22" spans="1:18" s="148" customFormat="1" ht="14.25"/>
    <row r="23" spans="1:18" s="148" customFormat="1" ht="14.25"/>
    <row r="24" spans="1:18" s="148" customFormat="1" ht="14.25"/>
    <row r="25" spans="1:18" s="148" customFormat="1" ht="14.25"/>
    <row r="26" spans="1:18" s="148" customFormat="1" ht="14.25"/>
    <row r="27" spans="1:18" s="148" customFormat="1" ht="14.25"/>
    <row r="28" spans="1:18" s="148" customFormat="1" ht="14.25"/>
  </sheetData>
  <mergeCells count="14">
    <mergeCell ref="A4:C4"/>
    <mergeCell ref="A1:F1"/>
    <mergeCell ref="G1:O1"/>
    <mergeCell ref="A2:C2"/>
    <mergeCell ref="E2:O2"/>
    <mergeCell ref="A3:C3"/>
    <mergeCell ref="A19:D19"/>
    <mergeCell ref="E19:O19"/>
    <mergeCell ref="B8:C8"/>
    <mergeCell ref="B10:C10"/>
    <mergeCell ref="B14:C14"/>
    <mergeCell ref="A15:C15"/>
    <mergeCell ref="A16:C16"/>
    <mergeCell ref="A17:C17"/>
  </mergeCells>
  <phoneticPr fontId="20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2</vt:i4>
      </vt:variant>
    </vt:vector>
  </HeadingPairs>
  <TitlesOfParts>
    <vt:vector size="9" baseType="lpstr">
      <vt:lpstr>1.지역소득</vt:lpstr>
      <vt:lpstr>2.제도부문별 지역소득</vt:lpstr>
      <vt:lpstr>1.도내총생산및지출총괄</vt:lpstr>
      <vt:lpstr>3.경제활동별 도내총생산(당해년가격)</vt:lpstr>
      <vt:lpstr>4.경제활동별 도내총생산(기준년가격)</vt:lpstr>
      <vt:lpstr>5.도내총생산에대한지출(당해년가격)</vt:lpstr>
      <vt:lpstr>6.도총생산에대한지출(기준년가격)</vt:lpstr>
      <vt:lpstr>'1.도내총생산및지출총괄'!Print_Area</vt:lpstr>
      <vt:lpstr>'3.경제활동별 도내총생산(당해년가격)'!Print_Area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통계전산담당관실</dc:creator>
  <cp:lastModifiedBy>master</cp:lastModifiedBy>
  <cp:lastPrinted>2013-06-18T13:31:10Z</cp:lastPrinted>
  <dcterms:created xsi:type="dcterms:W3CDTF">1998-11-09T13:10:48Z</dcterms:created>
  <dcterms:modified xsi:type="dcterms:W3CDTF">2023-06-30T04:50:17Z</dcterms:modified>
</cp:coreProperties>
</file>