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1DFCE0BF-4B90-4E68-BE32-6CCF62842890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1.국세징수" sheetId="37" r:id="rId1"/>
    <sheet name="2.지방세부담" sheetId="2" r:id="rId2"/>
    <sheet name="3.지방세징수" sheetId="39" r:id="rId3"/>
    <sheet name="4.예산결산총괄" sheetId="4" r:id="rId4"/>
    <sheet name="5. 일반회계세입예산개요" sheetId="33" r:id="rId5"/>
    <sheet name="6.일반회계세입결산(회계과)" sheetId="28" r:id="rId6"/>
    <sheet name="7.일반회계세출예산개요" sheetId="40" r:id="rId7"/>
    <sheet name="8.일반회계세출결산(회계과)" sheetId="44" r:id="rId8"/>
    <sheet name="9. 특별회계예산결산(회계과)" sheetId="42" r:id="rId9"/>
    <sheet name="10.교육비특별회계세입결산(동두천양주교육지원청)" sheetId="35" r:id="rId10"/>
    <sheet name="11.교육비특별회계세출결산(동두천양주교육지원청)" sheetId="43" r:id="rId11"/>
  </sheets>
  <externalReferences>
    <externalReference r:id="rId12"/>
    <externalReference r:id="rId13"/>
  </externalReferences>
  <definedNames>
    <definedName name="G" localSheetId="7">'[1] 견적서'!#REF!</definedName>
    <definedName name="G">'[1] 견적서'!#REF!</definedName>
    <definedName name="_xlnm.Print_Area" localSheetId="0">'1.국세징수'!$A$1:$X$20</definedName>
    <definedName name="_xlnm.Print_Area" localSheetId="9">'10.교육비특별회계세입결산(동두천양주교육지원청)'!$A$1:$H$17</definedName>
    <definedName name="_xlnm.Print_Area" localSheetId="1">'2.지방세부담'!$A$1:$I$21</definedName>
    <definedName name="_xlnm.Print_Area" localSheetId="2">'3.지방세징수'!$A$1:$V$20</definedName>
    <definedName name="_xlnm.Print_Area" localSheetId="3">'4.예산결산총괄'!$A$1:$N$17</definedName>
    <definedName name="_xlnm.Print_Area" localSheetId="4">'5. 일반회계세입예산개요'!$A$1:$AF$20</definedName>
    <definedName name="_xlnm.Print_Area" localSheetId="5">'6.일반회계세입결산(회계과)'!$A$1:$K$26</definedName>
    <definedName name="_xlnm.Print_Area" localSheetId="7">'8.일반회계세출결산(회계과)'!$A$1:$K$34</definedName>
    <definedName name="_xlnm.Print_Area" localSheetId="8">'9. 특별회계예산결산(회계과)'!$A$1:$F$30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35" l="1"/>
  <c r="J31" i="44"/>
  <c r="I31" i="44"/>
  <c r="E31" i="44"/>
  <c r="E30" i="44"/>
  <c r="J28" i="44"/>
  <c r="I28" i="44"/>
  <c r="E28" i="44"/>
  <c r="J27" i="44"/>
  <c r="I27" i="44"/>
  <c r="E27" i="44"/>
  <c r="J26" i="44"/>
  <c r="I26" i="44"/>
  <c r="E26" i="44"/>
  <c r="J25" i="44"/>
  <c r="I25" i="44"/>
  <c r="E25" i="44"/>
  <c r="J24" i="44"/>
  <c r="I24" i="44"/>
  <c r="E24" i="44"/>
  <c r="J23" i="44"/>
  <c r="I23" i="44"/>
  <c r="E23" i="44"/>
  <c r="J22" i="44"/>
  <c r="I22" i="44"/>
  <c r="E22" i="44"/>
  <c r="J21" i="44"/>
  <c r="I21" i="44"/>
  <c r="E21" i="44"/>
  <c r="J20" i="44"/>
  <c r="I20" i="44"/>
  <c r="E20" i="44"/>
  <c r="J19" i="44"/>
  <c r="I19" i="44"/>
  <c r="E19" i="44"/>
  <c r="J18" i="44"/>
  <c r="I18" i="44"/>
  <c r="E18" i="44"/>
  <c r="J24" i="28"/>
  <c r="I24" i="28"/>
  <c r="E24" i="28"/>
  <c r="J23" i="28"/>
  <c r="I23" i="28"/>
  <c r="E23" i="28"/>
  <c r="J22" i="28"/>
  <c r="I22" i="28"/>
  <c r="E22" i="28"/>
  <c r="J21" i="28"/>
  <c r="I21" i="28"/>
  <c r="E21" i="28"/>
  <c r="J20" i="28"/>
  <c r="I20" i="28"/>
  <c r="E20" i="28"/>
  <c r="J19" i="28"/>
  <c r="I19" i="28"/>
  <c r="E19" i="28"/>
  <c r="J18" i="28"/>
  <c r="I18" i="28"/>
  <c r="E18" i="28"/>
  <c r="B14" i="40"/>
  <c r="AC16" i="33"/>
  <c r="X16" i="33"/>
  <c r="W16" i="33"/>
  <c r="L16" i="33"/>
  <c r="E16" i="33"/>
  <c r="D16" i="33"/>
  <c r="M16" i="4"/>
  <c r="L16" i="4"/>
  <c r="H16" i="4"/>
  <c r="K16" i="4" s="1"/>
  <c r="E16" i="4"/>
  <c r="B16" i="4"/>
  <c r="S18" i="39"/>
  <c r="P18" i="39"/>
  <c r="E18" i="39"/>
  <c r="D18" i="39"/>
  <c r="C18" i="39"/>
  <c r="B18" i="39"/>
  <c r="H16" i="2"/>
  <c r="F16" i="2"/>
  <c r="B16" i="2"/>
  <c r="L18" i="37"/>
  <c r="D18" i="37"/>
  <c r="B16" i="33" l="1"/>
  <c r="G11" i="35" l="1"/>
  <c r="J13" i="44"/>
  <c r="J12" i="44"/>
  <c r="J11" i="44"/>
  <c r="B11" i="40"/>
  <c r="B10" i="40"/>
  <c r="J14" i="28"/>
  <c r="J12" i="28"/>
  <c r="J11" i="28"/>
  <c r="AC12" i="33"/>
  <c r="X12" i="33"/>
  <c r="W12" i="33"/>
  <c r="E12" i="33"/>
  <c r="M13" i="4"/>
  <c r="L13" i="4"/>
  <c r="H13" i="4"/>
  <c r="E13" i="4"/>
  <c r="K13" i="4" s="1"/>
  <c r="B13" i="4"/>
  <c r="S15" i="39"/>
  <c r="P15" i="39"/>
  <c r="E15" i="39"/>
  <c r="D15" i="39"/>
  <c r="C15" i="39"/>
  <c r="B15" i="39"/>
  <c r="B13" i="2"/>
  <c r="H13" i="2" s="1"/>
  <c r="F13" i="2" l="1"/>
</calcChain>
</file>

<file path=xl/sharedStrings.xml><?xml version="1.0" encoding="utf-8"?>
<sst xmlns="http://schemas.openxmlformats.org/spreadsheetml/2006/main" count="644" uniqueCount="441">
  <si>
    <t>계</t>
  </si>
  <si>
    <t>Total</t>
  </si>
  <si>
    <t>(외국인 제외)</t>
  </si>
  <si>
    <t>(외국인세대 제외)</t>
  </si>
  <si>
    <t>Population</t>
  </si>
  <si>
    <t>Households(excluding</t>
  </si>
  <si>
    <t>Tax burden per</t>
  </si>
  <si>
    <t>Direct taxes</t>
  </si>
  <si>
    <t>Indirect taxes</t>
  </si>
  <si>
    <t>취득세</t>
  </si>
  <si>
    <t>주민세</t>
  </si>
  <si>
    <t>재산세</t>
  </si>
  <si>
    <t>자동차세</t>
  </si>
  <si>
    <t>담배소비세</t>
  </si>
  <si>
    <t>Year</t>
  </si>
  <si>
    <t>Acquisition</t>
  </si>
  <si>
    <t>Property</t>
  </si>
  <si>
    <t>4. 예산결산총괄</t>
  </si>
  <si>
    <t>연  별</t>
  </si>
  <si>
    <t>구 성 비</t>
  </si>
  <si>
    <t>결산비율</t>
  </si>
  <si>
    <t>(%)</t>
  </si>
  <si>
    <t>과 목 별</t>
  </si>
  <si>
    <t>예 산 대</t>
  </si>
  <si>
    <t>금     액</t>
  </si>
  <si>
    <t>Budget</t>
  </si>
  <si>
    <t>Revenue</t>
  </si>
  <si>
    <t>주  택  사  업</t>
  </si>
  <si>
    <t>주차장관리</t>
  </si>
  <si>
    <t>예   산  ①</t>
  </si>
  <si>
    <t>징수결정액</t>
  </si>
  <si>
    <t>수  납  액 ②</t>
  </si>
  <si>
    <t>불 납 결 손 액</t>
  </si>
  <si>
    <t>미  수  납  액</t>
  </si>
  <si>
    <t>증 ＊ 감 ②­①</t>
  </si>
  <si>
    <t>Increase or decrease</t>
  </si>
  <si>
    <t>다음년도이월액</t>
  </si>
  <si>
    <t>전년도이월액</t>
  </si>
  <si>
    <t>예비비지출결정액</t>
  </si>
  <si>
    <t>Expenditure</t>
  </si>
  <si>
    <t>합계</t>
  </si>
  <si>
    <t>지방세</t>
  </si>
  <si>
    <t xml:space="preserve"> </t>
  </si>
  <si>
    <t>보조금</t>
  </si>
  <si>
    <t>지방채</t>
  </si>
  <si>
    <t>Local tax</t>
  </si>
  <si>
    <t>Subsidies</t>
  </si>
  <si>
    <t>Budget Expenditure of General Accounts</t>
    <phoneticPr fontId="7" type="noConversion"/>
  </si>
  <si>
    <t>Special accounts of public enterprises</t>
  </si>
  <si>
    <t>Composition</t>
    <phoneticPr fontId="7" type="noConversion"/>
  </si>
  <si>
    <t>Total</t>
    <phoneticPr fontId="7" type="noConversion"/>
  </si>
  <si>
    <t>Do</t>
    <phoneticPr fontId="7" type="noConversion"/>
  </si>
  <si>
    <t>year</t>
    <phoneticPr fontId="7" type="noConversion"/>
  </si>
  <si>
    <t>농어촌특별세</t>
  </si>
  <si>
    <t>부가가치세</t>
  </si>
  <si>
    <t>증권거래세</t>
  </si>
  <si>
    <t>Settled Revenues of Special Accounts for Education</t>
    <phoneticPr fontId="7" type="noConversion"/>
  </si>
  <si>
    <t>연   별</t>
    <phoneticPr fontId="7" type="noConversion"/>
  </si>
  <si>
    <t>인         구</t>
  </si>
  <si>
    <t>세          대</t>
  </si>
  <si>
    <t>세대당 부담액(원)</t>
  </si>
  <si>
    <t>직  접  세</t>
  </si>
  <si>
    <t>Tax burden per</t>
    <phoneticPr fontId="7" type="noConversion"/>
  </si>
  <si>
    <t>(excludeing foreigner)</t>
    <phoneticPr fontId="7" type="noConversion"/>
  </si>
  <si>
    <t>capita (won)</t>
    <phoneticPr fontId="7" type="noConversion"/>
  </si>
  <si>
    <t>foreign households)</t>
    <phoneticPr fontId="7" type="noConversion"/>
  </si>
  <si>
    <t>household (won)</t>
    <phoneticPr fontId="7" type="noConversion"/>
  </si>
  <si>
    <t>연  별</t>
    <phoneticPr fontId="7" type="noConversion"/>
  </si>
  <si>
    <t>Year</t>
    <phoneticPr fontId="7" type="noConversion"/>
  </si>
  <si>
    <t>Summary of Budget and Settlement</t>
    <phoneticPr fontId="7" type="noConversion"/>
  </si>
  <si>
    <t>세      입        Revenue</t>
    <phoneticPr fontId="7" type="noConversion"/>
  </si>
  <si>
    <t>일      반</t>
  </si>
  <si>
    <t>특      별</t>
  </si>
  <si>
    <t>General
accounts</t>
    <phoneticPr fontId="7" type="noConversion"/>
  </si>
  <si>
    <t>Special
accounts</t>
    <phoneticPr fontId="7" type="noConversion"/>
  </si>
  <si>
    <t>세  출      Expenditure</t>
    <phoneticPr fontId="7" type="noConversion"/>
  </si>
  <si>
    <t>예 산 현 액      Budget</t>
    <phoneticPr fontId="7" type="noConversion"/>
  </si>
  <si>
    <t>잉     여      Surplus</t>
    <phoneticPr fontId="7" type="noConversion"/>
  </si>
  <si>
    <t>Budger Revenues of General Accounts</t>
    <phoneticPr fontId="7" type="noConversion"/>
  </si>
  <si>
    <t>지방교부세</t>
    <phoneticPr fontId="7" type="noConversion"/>
  </si>
  <si>
    <t>조정교부금</t>
    <phoneticPr fontId="7" type="noConversion"/>
  </si>
  <si>
    <t>Local share tax</t>
    <phoneticPr fontId="7" type="noConversion"/>
  </si>
  <si>
    <t>Control grants</t>
    <phoneticPr fontId="7" type="noConversion"/>
  </si>
  <si>
    <t>Local borrowing</t>
    <phoneticPr fontId="7" type="noConversion"/>
  </si>
  <si>
    <t>6. 일반회계 세입결산</t>
    <phoneticPr fontId="7" type="noConversion"/>
  </si>
  <si>
    <t>Settled Revenues of General Accounts</t>
    <phoneticPr fontId="7" type="noConversion"/>
  </si>
  <si>
    <t>예산현액 Budget</t>
  </si>
  <si>
    <t>예  산  대</t>
  </si>
  <si>
    <t>금    액        Amounts</t>
    <phoneticPr fontId="7" type="noConversion"/>
  </si>
  <si>
    <t>금       액    Amounts</t>
    <phoneticPr fontId="7" type="noConversion"/>
  </si>
  <si>
    <t>계</t>
    <phoneticPr fontId="7" type="noConversion"/>
  </si>
  <si>
    <t>도</t>
    <phoneticPr fontId="7" type="noConversion"/>
  </si>
  <si>
    <t>Budget/</t>
    <phoneticPr fontId="7" type="noConversion"/>
  </si>
  <si>
    <t>settlement ration</t>
    <phoneticPr fontId="7" type="noConversion"/>
  </si>
  <si>
    <t>지   방   세</t>
    <phoneticPr fontId="7" type="noConversion"/>
  </si>
  <si>
    <t>Local taxes</t>
    <phoneticPr fontId="7" type="noConversion"/>
  </si>
  <si>
    <t>세 외 수 입</t>
    <phoneticPr fontId="7" type="noConversion"/>
  </si>
  <si>
    <t>Non-tax revenues</t>
    <phoneticPr fontId="7" type="noConversion"/>
  </si>
  <si>
    <t>지 방 교 부 세</t>
    <phoneticPr fontId="7" type="noConversion"/>
  </si>
  <si>
    <t>보   조   금</t>
    <phoneticPr fontId="7" type="noConversion"/>
  </si>
  <si>
    <t>Subsidies</t>
    <phoneticPr fontId="7" type="noConversion"/>
  </si>
  <si>
    <t>지  방   채</t>
    <phoneticPr fontId="7" type="noConversion"/>
  </si>
  <si>
    <t>결 산 액   Seyylement</t>
    <phoneticPr fontId="7" type="noConversion"/>
  </si>
  <si>
    <t>예  산  현  액    Budget</t>
    <phoneticPr fontId="7" type="noConversion"/>
  </si>
  <si>
    <t>연      별</t>
  </si>
  <si>
    <t>연          별</t>
  </si>
  <si>
    <t>회     계     수</t>
  </si>
  <si>
    <t>예    산   현    액</t>
  </si>
  <si>
    <t>세              입</t>
  </si>
  <si>
    <t>세              출</t>
  </si>
  <si>
    <t>Year ＆</t>
  </si>
  <si>
    <t>회   계   별</t>
  </si>
  <si>
    <t>Account</t>
    <phoneticPr fontId="7" type="noConversion"/>
  </si>
  <si>
    <t>연         별</t>
  </si>
  <si>
    <t>Estimated amount of</t>
    <phoneticPr fontId="7" type="noConversion"/>
  </si>
  <si>
    <t>회  계  별</t>
  </si>
  <si>
    <t>collection</t>
    <phoneticPr fontId="7" type="noConversion"/>
  </si>
  <si>
    <t>Amount receiver</t>
    <phoneticPr fontId="7" type="noConversion"/>
  </si>
  <si>
    <t>Deficit</t>
    <phoneticPr fontId="7" type="noConversion"/>
  </si>
  <si>
    <t>Amount unreceived</t>
    <phoneticPr fontId="7" type="noConversion"/>
  </si>
  <si>
    <t xml:space="preserve">                                                                                                                                                                                                                   </t>
    <phoneticPr fontId="7" type="noConversion"/>
  </si>
  <si>
    <t>예 산 현 액</t>
  </si>
  <si>
    <t>지  출  액</t>
  </si>
  <si>
    <t>불  용  액</t>
  </si>
  <si>
    <t>이용 및 이체</t>
  </si>
  <si>
    <t>과  목  별</t>
  </si>
  <si>
    <t>Control</t>
    <phoneticPr fontId="7" type="noConversion"/>
  </si>
  <si>
    <t>grants</t>
    <phoneticPr fontId="7" type="noConversion"/>
  </si>
  <si>
    <t>Local</t>
    <phoneticPr fontId="7" type="noConversion"/>
  </si>
  <si>
    <t>borrowing</t>
    <phoneticPr fontId="7" type="noConversion"/>
  </si>
  <si>
    <t xml:space="preserve">Local </t>
    <phoneticPr fontId="7" type="noConversion"/>
  </si>
  <si>
    <t>share tax</t>
    <phoneticPr fontId="7" type="noConversion"/>
  </si>
  <si>
    <t>단위 : 백만원</t>
    <phoneticPr fontId="7" type="noConversion"/>
  </si>
  <si>
    <t>Unit : million won</t>
    <phoneticPr fontId="7" type="noConversion"/>
  </si>
  <si>
    <t>공공질서 및 안전</t>
    <phoneticPr fontId="7" type="noConversion"/>
  </si>
  <si>
    <t>교 육</t>
    <phoneticPr fontId="7" type="noConversion"/>
  </si>
  <si>
    <t>문화 및 관광</t>
    <phoneticPr fontId="7" type="noConversion"/>
  </si>
  <si>
    <t>사회복지</t>
    <phoneticPr fontId="7" type="noConversion"/>
  </si>
  <si>
    <t>보건</t>
    <phoneticPr fontId="7" type="noConversion"/>
  </si>
  <si>
    <t>Public Order, Safety</t>
    <phoneticPr fontId="7" type="noConversion"/>
  </si>
  <si>
    <t>Education</t>
    <phoneticPr fontId="7" type="noConversion"/>
  </si>
  <si>
    <t>Culture, Tourism</t>
    <phoneticPr fontId="7" type="noConversion"/>
  </si>
  <si>
    <t>Social Welfare</t>
    <phoneticPr fontId="7" type="noConversion"/>
  </si>
  <si>
    <t>자료 : 경기도동두천양주교육청</t>
    <phoneticPr fontId="7" type="noConversion"/>
  </si>
  <si>
    <t>Source : Dongducheon Yangju Education Office</t>
    <phoneticPr fontId="7" type="noConversion"/>
  </si>
  <si>
    <t>-</t>
  </si>
  <si>
    <t>농림해양수산</t>
    <phoneticPr fontId="10" type="noConversion"/>
  </si>
  <si>
    <t>과학기술</t>
    <phoneticPr fontId="10" type="noConversion"/>
  </si>
  <si>
    <t>예비비</t>
    <phoneticPr fontId="10" type="noConversion"/>
  </si>
  <si>
    <t xml:space="preserve"> 주  : 1)2010년부터 단위 변경(천원-&gt;백만원)</t>
    <phoneticPr fontId="7" type="noConversion"/>
  </si>
  <si>
    <t>합  계</t>
    <phoneticPr fontId="7" type="noConversion"/>
  </si>
  <si>
    <t>General public
Administration</t>
    <phoneticPr fontId="7" type="noConversion"/>
  </si>
  <si>
    <t>일반공공행정</t>
    <phoneticPr fontId="7" type="noConversion"/>
  </si>
  <si>
    <t>연 별</t>
    <phoneticPr fontId="7" type="noConversion"/>
  </si>
  <si>
    <t>Si</t>
    <phoneticPr fontId="7" type="noConversion"/>
  </si>
  <si>
    <t>Other</t>
    <phoneticPr fontId="10" type="noConversion"/>
  </si>
  <si>
    <t>Contingency</t>
    <phoneticPr fontId="10" type="noConversion"/>
  </si>
  <si>
    <t>Science Technology</t>
    <phoneticPr fontId="10" type="noConversion"/>
  </si>
  <si>
    <t>Country, Region,Development</t>
    <phoneticPr fontId="10" type="noConversion"/>
  </si>
  <si>
    <t>Agriculture, Forestry,Ocean,Marine</t>
    <phoneticPr fontId="10" type="noConversion"/>
  </si>
  <si>
    <t>Health</t>
    <phoneticPr fontId="7" type="noConversion"/>
  </si>
  <si>
    <t>other</t>
    <phoneticPr fontId="7" type="noConversion"/>
  </si>
  <si>
    <t>기타</t>
    <phoneticPr fontId="6" type="noConversion"/>
  </si>
  <si>
    <t>Contingency</t>
    <phoneticPr fontId="7" type="noConversion"/>
  </si>
  <si>
    <t>예비비</t>
    <phoneticPr fontId="6" type="noConversion"/>
  </si>
  <si>
    <t>Science Technology</t>
    <phoneticPr fontId="7" type="noConversion"/>
  </si>
  <si>
    <t>과학기술</t>
    <phoneticPr fontId="6" type="noConversion"/>
  </si>
  <si>
    <t>Country, Region Development</t>
    <phoneticPr fontId="7" type="noConversion"/>
  </si>
  <si>
    <t>국토및지역개발</t>
    <phoneticPr fontId="6" type="noConversion"/>
  </si>
  <si>
    <t>Transportation, Traffic</t>
    <phoneticPr fontId="7" type="noConversion"/>
  </si>
  <si>
    <t>수송및교통</t>
    <phoneticPr fontId="6" type="noConversion"/>
  </si>
  <si>
    <t>Industry, Small and medium enterproses</t>
    <phoneticPr fontId="7" type="noConversion"/>
  </si>
  <si>
    <t>산업.중소기업</t>
    <phoneticPr fontId="6" type="noConversion"/>
  </si>
  <si>
    <t>Agriculture,Forestry,  Ocean,Marine</t>
    <phoneticPr fontId="7" type="noConversion"/>
  </si>
  <si>
    <t>농림해양수산</t>
    <phoneticPr fontId="6" type="noConversion"/>
  </si>
  <si>
    <t>보건</t>
    <phoneticPr fontId="6" type="noConversion"/>
  </si>
  <si>
    <t>사회복지</t>
    <phoneticPr fontId="6" type="noConversion"/>
  </si>
  <si>
    <t>Protection of Environment</t>
    <phoneticPr fontId="7" type="noConversion"/>
  </si>
  <si>
    <t>환경보호</t>
    <phoneticPr fontId="6" type="noConversion"/>
  </si>
  <si>
    <t>Culture,Tourism</t>
    <phoneticPr fontId="7" type="noConversion"/>
  </si>
  <si>
    <t>문화및관광</t>
    <phoneticPr fontId="6" type="noConversion"/>
  </si>
  <si>
    <t>교육</t>
    <phoneticPr fontId="6" type="noConversion"/>
  </si>
  <si>
    <t>Public Order,safety</t>
    <phoneticPr fontId="7" type="noConversion"/>
  </si>
  <si>
    <t>공공질서및안전</t>
    <phoneticPr fontId="6" type="noConversion"/>
  </si>
  <si>
    <t>General Public Administration</t>
    <phoneticPr fontId="7" type="noConversion"/>
  </si>
  <si>
    <t>일반및공공행정</t>
    <phoneticPr fontId="6" type="noConversion"/>
  </si>
  <si>
    <t>Classification</t>
    <phoneticPr fontId="7" type="noConversion"/>
  </si>
  <si>
    <t>settlement ratio</t>
    <phoneticPr fontId="7" type="noConversion"/>
  </si>
  <si>
    <t>Si, Gun</t>
    <phoneticPr fontId="7" type="noConversion"/>
  </si>
  <si>
    <t>시  군</t>
    <phoneticPr fontId="7" type="noConversion"/>
  </si>
  <si>
    <t>결 산 액 Settlement</t>
    <phoneticPr fontId="7" type="noConversion"/>
  </si>
  <si>
    <t>Settled Expenditure of General Accounts</t>
    <phoneticPr fontId="7" type="noConversion"/>
  </si>
  <si>
    <t>8. 일반회계 세출결산</t>
    <phoneticPr fontId="7" type="noConversion"/>
  </si>
  <si>
    <t>공기업특별회계</t>
    <phoneticPr fontId="7" type="noConversion"/>
  </si>
  <si>
    <t>폐기물처리</t>
    <phoneticPr fontId="7" type="noConversion"/>
  </si>
  <si>
    <t>장기미집행도시계획시설대지보상</t>
    <phoneticPr fontId="7" type="noConversion"/>
  </si>
  <si>
    <t>농업발전기금운용</t>
    <phoneticPr fontId="7" type="noConversion"/>
  </si>
  <si>
    <t>도시개발사업</t>
    <phoneticPr fontId="7" type="noConversion"/>
  </si>
  <si>
    <t>Land area consolidation Project</t>
    <phoneticPr fontId="7" type="noConversion"/>
  </si>
  <si>
    <t>하 수 도 사 업</t>
    <phoneticPr fontId="7" type="noConversion"/>
  </si>
  <si>
    <t>경영수익사업</t>
    <phoneticPr fontId="7" type="noConversion"/>
  </si>
  <si>
    <t>국민기초생활보장수급자생활안전자금</t>
    <phoneticPr fontId="7" type="noConversion"/>
  </si>
  <si>
    <t>의료급여기금</t>
    <phoneticPr fontId="7" type="noConversion"/>
  </si>
  <si>
    <t>기타특별회계</t>
    <phoneticPr fontId="7" type="noConversion"/>
  </si>
  <si>
    <t>Expenditure</t>
    <phoneticPr fontId="7" type="noConversion"/>
  </si>
  <si>
    <t>Accounts</t>
    <phoneticPr fontId="7" type="noConversion"/>
  </si>
  <si>
    <t>Settled Budget of Special Accounts</t>
    <phoneticPr fontId="7" type="noConversion"/>
  </si>
  <si>
    <t>9. 특별회계 예산결산</t>
    <phoneticPr fontId="7" type="noConversion"/>
  </si>
  <si>
    <t>Unused</t>
    <phoneticPr fontId="7" type="noConversion"/>
  </si>
  <si>
    <t xml:space="preserve">next year </t>
    <phoneticPr fontId="7" type="noConversion"/>
  </si>
  <si>
    <t>① + ②</t>
    <phoneticPr fontId="7" type="noConversion"/>
  </si>
  <si>
    <t>Transfer</t>
    <phoneticPr fontId="7" type="noConversion"/>
  </si>
  <si>
    <t>of emergency fund</t>
    <phoneticPr fontId="7" type="noConversion"/>
  </si>
  <si>
    <t>previous year</t>
    <phoneticPr fontId="7" type="noConversion"/>
  </si>
  <si>
    <t>Carry-over to</t>
    <phoneticPr fontId="7" type="noConversion"/>
  </si>
  <si>
    <t>Budget amount</t>
    <phoneticPr fontId="7" type="noConversion"/>
  </si>
  <si>
    <t>Use and</t>
    <phoneticPr fontId="7" type="noConversion"/>
  </si>
  <si>
    <t>Estimanted amount</t>
    <phoneticPr fontId="7" type="noConversion"/>
  </si>
  <si>
    <t>Carry-over from</t>
    <phoneticPr fontId="7" type="noConversion"/>
  </si>
  <si>
    <t>예산결정후 증감액 ②
Change in budget amount budget finalization</t>
    <phoneticPr fontId="7" type="noConversion"/>
  </si>
  <si>
    <t>Unit : 1,000won</t>
    <phoneticPr fontId="7" type="noConversion"/>
  </si>
  <si>
    <t>단위 : 천원</t>
    <phoneticPr fontId="7" type="noConversion"/>
  </si>
  <si>
    <t>Settled Expenditure of Special Accounts for Education</t>
    <phoneticPr fontId="7" type="noConversion"/>
  </si>
  <si>
    <t>발전소주변지역지원</t>
    <phoneticPr fontId="7" type="noConversion"/>
  </si>
  <si>
    <t>기반시설</t>
    <phoneticPr fontId="7" type="noConversion"/>
  </si>
  <si>
    <t>수도사업</t>
    <phoneticPr fontId="8" type="noConversion"/>
  </si>
  <si>
    <t>Water supply</t>
    <phoneticPr fontId="8" type="noConversion"/>
  </si>
  <si>
    <t>…</t>
    <phoneticPr fontId="7" type="noConversion"/>
  </si>
  <si>
    <t>보전수입 등 내부거래</t>
    <phoneticPr fontId="7" type="noConversion"/>
  </si>
  <si>
    <t>Conservation revenues and Internal transaction</t>
    <phoneticPr fontId="7" type="noConversion"/>
  </si>
  <si>
    <t>자료 : 경기통계연보</t>
    <phoneticPr fontId="8" type="noConversion"/>
  </si>
  <si>
    <t>Source : Statistical Yearbook of Gyeonggi</t>
    <phoneticPr fontId="43" type="noConversion"/>
  </si>
  <si>
    <t>…</t>
    <phoneticPr fontId="8" type="noConversion"/>
  </si>
  <si>
    <t>자료 : 경기통계연보</t>
    <phoneticPr fontId="8" type="noConversion"/>
  </si>
  <si>
    <t>Source : Statistical Yearbook of Gyeonggi</t>
    <phoneticPr fontId="43" type="noConversion"/>
  </si>
  <si>
    <t>조정교부금</t>
    <phoneticPr fontId="7" type="noConversion"/>
  </si>
  <si>
    <t>-</t>
    <phoneticPr fontId="8" type="noConversion"/>
  </si>
  <si>
    <t>자료 : 회계과</t>
  </si>
  <si>
    <t>Source : Accounting Division</t>
  </si>
  <si>
    <t>단위 : 백만원</t>
  </si>
  <si>
    <t xml:space="preserve"> </t>
    <phoneticPr fontId="11" type="noConversion"/>
  </si>
  <si>
    <t>Collection of National Taxes</t>
    <phoneticPr fontId="8" type="noConversion"/>
  </si>
  <si>
    <t>Unit : million won</t>
    <phoneticPr fontId="11" type="noConversion"/>
  </si>
  <si>
    <t>합계</t>
    <phoneticPr fontId="8" type="noConversion"/>
  </si>
  <si>
    <t>내 국 세   Internal taxes</t>
    <phoneticPr fontId="8" type="noConversion"/>
  </si>
  <si>
    <t xml:space="preserve">방위세 </t>
    <phoneticPr fontId="8" type="noConversion"/>
  </si>
  <si>
    <t>교육세</t>
    <phoneticPr fontId="8" type="noConversion"/>
  </si>
  <si>
    <t>교통.에너지</t>
    <phoneticPr fontId="11" type="noConversion"/>
  </si>
  <si>
    <t>종합부동산세</t>
    <phoneticPr fontId="11" type="noConversion"/>
  </si>
  <si>
    <t>연별</t>
    <phoneticPr fontId="7" type="noConversion"/>
  </si>
  <si>
    <t>직접세  Direct taxes</t>
    <phoneticPr fontId="8" type="noConversion"/>
  </si>
  <si>
    <t>간접세  Indirect taxes</t>
    <phoneticPr fontId="7" type="noConversion"/>
  </si>
  <si>
    <t>인지세</t>
    <phoneticPr fontId="8" type="noConversion"/>
  </si>
  <si>
    <t>과년도수입</t>
  </si>
  <si>
    <t>소계</t>
    <phoneticPr fontId="8" type="noConversion"/>
  </si>
  <si>
    <t>법인세</t>
    <phoneticPr fontId="8" type="noConversion"/>
  </si>
  <si>
    <t>상속세</t>
    <phoneticPr fontId="7" type="noConversion"/>
  </si>
  <si>
    <t>개별소비세</t>
    <phoneticPr fontId="11" type="noConversion"/>
  </si>
  <si>
    <t>주세</t>
    <phoneticPr fontId="8" type="noConversion"/>
  </si>
  <si>
    <t xml:space="preserve"> Transpor.</t>
    <phoneticPr fontId="11" type="noConversion"/>
  </si>
  <si>
    <t>Special tax</t>
    <phoneticPr fontId="11" type="noConversion"/>
  </si>
  <si>
    <t>Comprehensive</t>
    <phoneticPr fontId="11" type="noConversion"/>
  </si>
  <si>
    <t>Corporation</t>
    <phoneticPr fontId="11" type="noConversion"/>
  </si>
  <si>
    <t>Inheritance</t>
    <phoneticPr fontId="11" type="noConversion"/>
  </si>
  <si>
    <t xml:space="preserve">Value </t>
    <phoneticPr fontId="11" type="noConversion"/>
  </si>
  <si>
    <t xml:space="preserve">Special </t>
    <phoneticPr fontId="11" type="noConversion"/>
  </si>
  <si>
    <t>Liquor</t>
    <phoneticPr fontId="8" type="noConversion"/>
  </si>
  <si>
    <t xml:space="preserve">Securities </t>
  </si>
  <si>
    <t xml:space="preserve">Stamp </t>
    <phoneticPr fontId="8" type="noConversion"/>
  </si>
  <si>
    <t>Revenues from</t>
    <phoneticPr fontId="11" type="noConversion"/>
  </si>
  <si>
    <t xml:space="preserve">Defense </t>
    <phoneticPr fontId="8" type="noConversion"/>
  </si>
  <si>
    <t>Education</t>
  </si>
  <si>
    <t>Energy.</t>
    <phoneticPr fontId="11" type="noConversion"/>
  </si>
  <si>
    <t xml:space="preserve">for rural </t>
    <phoneticPr fontId="11" type="noConversion"/>
  </si>
  <si>
    <t>real estate</t>
    <phoneticPr fontId="11" type="noConversion"/>
  </si>
  <si>
    <t>Grand total</t>
    <phoneticPr fontId="11" type="noConversion"/>
  </si>
  <si>
    <t>Sub-total</t>
    <phoneticPr fontId="11" type="noConversion"/>
  </si>
  <si>
    <t xml:space="preserve">Income </t>
    <phoneticPr fontId="11" type="noConversion"/>
  </si>
  <si>
    <t>taxes</t>
    <phoneticPr fontId="11" type="noConversion"/>
  </si>
  <si>
    <t>taxes</t>
    <phoneticPr fontId="11" type="noConversion"/>
  </si>
  <si>
    <t>Gift</t>
    <phoneticPr fontId="8" type="noConversion"/>
  </si>
  <si>
    <t>Sub total</t>
    <phoneticPr fontId="11" type="noConversion"/>
  </si>
  <si>
    <t>added taxes</t>
    <phoneticPr fontId="11" type="noConversion"/>
  </si>
  <si>
    <t>excise taxes</t>
    <phoneticPr fontId="11" type="noConversion"/>
  </si>
  <si>
    <t xml:space="preserve"> taxes</t>
    <phoneticPr fontId="11" type="noConversion"/>
  </si>
  <si>
    <t>exchange taxes</t>
  </si>
  <si>
    <t xml:space="preserve"> previous year</t>
  </si>
  <si>
    <t>Environment</t>
    <phoneticPr fontId="8" type="noConversion"/>
  </si>
  <si>
    <t>development</t>
    <phoneticPr fontId="11" type="noConversion"/>
  </si>
  <si>
    <t>holding tax</t>
    <phoneticPr fontId="11" type="noConversion"/>
  </si>
  <si>
    <r>
      <t>1. 국세징수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8" type="noConversion"/>
  </si>
  <si>
    <t xml:space="preserve">       </t>
    <phoneticPr fontId="8" type="noConversion"/>
  </si>
  <si>
    <t>Year</t>
    <phoneticPr fontId="11" type="noConversion"/>
  </si>
  <si>
    <t>.환경세</t>
    <phoneticPr fontId="11" type="noConversion"/>
  </si>
  <si>
    <t>2. 지방세부담</t>
    <phoneticPr fontId="7" type="noConversion"/>
  </si>
  <si>
    <t xml:space="preserve"> </t>
    <phoneticPr fontId="43" type="noConversion"/>
  </si>
  <si>
    <t xml:space="preserve"> taxes</t>
    <phoneticPr fontId="8" type="noConversion"/>
  </si>
  <si>
    <t>total</t>
    <phoneticPr fontId="8" type="noConversion"/>
  </si>
  <si>
    <t>education</t>
    <phoneticPr fontId="43" type="noConversion"/>
  </si>
  <si>
    <t>Facilities</t>
    <phoneticPr fontId="8" type="noConversion"/>
  </si>
  <si>
    <t>consumption</t>
    <phoneticPr fontId="43" type="noConversion"/>
  </si>
  <si>
    <t>Automobile</t>
  </si>
  <si>
    <t xml:space="preserve"> income</t>
    <phoneticPr fontId="43" type="noConversion"/>
  </si>
  <si>
    <t>Resident</t>
    <phoneticPr fontId="8" type="noConversion"/>
  </si>
  <si>
    <t>consumption</t>
    <phoneticPr fontId="43" type="noConversion"/>
  </si>
  <si>
    <t>Leisure</t>
    <phoneticPr fontId="43" type="noConversion"/>
  </si>
  <si>
    <t>license</t>
    <phoneticPr fontId="8" type="noConversion"/>
  </si>
  <si>
    <t>taxes</t>
    <phoneticPr fontId="7" type="noConversion"/>
  </si>
  <si>
    <t xml:space="preserve"> taxes</t>
    <phoneticPr fontId="43" type="noConversion"/>
  </si>
  <si>
    <t xml:space="preserve"> Province</t>
    <phoneticPr fontId="43" type="noConversion"/>
  </si>
  <si>
    <t>sub-</t>
    <phoneticPr fontId="8" type="noConversion"/>
  </si>
  <si>
    <t>Local</t>
    <phoneticPr fontId="8" type="noConversion"/>
  </si>
  <si>
    <t>Local resources</t>
    <phoneticPr fontId="8" type="noConversion"/>
  </si>
  <si>
    <t>sub-</t>
    <phoneticPr fontId="8" type="noConversion"/>
  </si>
  <si>
    <t>Tobacco</t>
    <phoneticPr fontId="43" type="noConversion"/>
  </si>
  <si>
    <t xml:space="preserve"> Local</t>
    <phoneticPr fontId="8" type="noConversion"/>
  </si>
  <si>
    <t xml:space="preserve">Local </t>
    <phoneticPr fontId="8" type="noConversion"/>
  </si>
  <si>
    <t>Registration</t>
    <phoneticPr fontId="8" type="noConversion"/>
  </si>
  <si>
    <t>sub-</t>
    <phoneticPr fontId="8" type="noConversion"/>
  </si>
  <si>
    <t>SiㆍGun</t>
    <phoneticPr fontId="8" type="noConversion"/>
  </si>
  <si>
    <t>Province</t>
    <phoneticPr fontId="8" type="noConversion"/>
  </si>
  <si>
    <t>도세</t>
  </si>
  <si>
    <t>계</t>
    <phoneticPr fontId="8" type="noConversion"/>
  </si>
  <si>
    <t>지방교육세</t>
    <phoneticPr fontId="43" type="noConversion"/>
  </si>
  <si>
    <t>지역자원시설세</t>
    <phoneticPr fontId="8" type="noConversion"/>
  </si>
  <si>
    <t>지방소득세</t>
    <phoneticPr fontId="43" type="noConversion"/>
  </si>
  <si>
    <t>지방소비세</t>
    <phoneticPr fontId="43" type="noConversion"/>
  </si>
  <si>
    <t>레저세</t>
    <phoneticPr fontId="43" type="noConversion"/>
  </si>
  <si>
    <t>등록면허세</t>
    <phoneticPr fontId="8" type="noConversion"/>
  </si>
  <si>
    <t>Revenues from previous year</t>
  </si>
  <si>
    <t>도세  Province taxes</t>
    <phoneticPr fontId="8" type="noConversion"/>
  </si>
  <si>
    <t>계</t>
    <phoneticPr fontId="8" type="noConversion"/>
  </si>
  <si>
    <t>도세  Province taxes</t>
    <phoneticPr fontId="7" type="noConversion"/>
  </si>
  <si>
    <t>시군세</t>
    <phoneticPr fontId="8" type="noConversion"/>
  </si>
  <si>
    <t>도세</t>
    <phoneticPr fontId="8" type="noConversion"/>
  </si>
  <si>
    <t>합계</t>
    <phoneticPr fontId="8" type="noConversion"/>
  </si>
  <si>
    <t>연 별</t>
    <phoneticPr fontId="44" type="noConversion"/>
  </si>
  <si>
    <t>과년도수입</t>
    <phoneticPr fontId="8" type="noConversion"/>
  </si>
  <si>
    <t>목적세  Objective taxes</t>
    <phoneticPr fontId="43" type="noConversion"/>
  </si>
  <si>
    <t>보통세  Ordinary taxes</t>
    <phoneticPr fontId="7" type="noConversion"/>
  </si>
  <si>
    <t>Unit : million won</t>
    <phoneticPr fontId="11" type="noConversion"/>
  </si>
  <si>
    <t>Collection of Local Taxes</t>
    <phoneticPr fontId="8" type="noConversion"/>
  </si>
  <si>
    <t>시세   Si taxes</t>
    <phoneticPr fontId="7" type="noConversion"/>
  </si>
  <si>
    <t>단위 : 백만원</t>
    <phoneticPr fontId="44" type="noConversion"/>
  </si>
  <si>
    <r>
      <t>단위 : 백만원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7" type="noConversion"/>
  </si>
  <si>
    <r>
      <t>단위 : 백만원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7" type="noConversion"/>
  </si>
  <si>
    <r>
      <t>증여세</t>
    </r>
    <r>
      <rPr>
        <vertAlign val="superscript"/>
        <sz val="9"/>
        <rFont val="맑은 고딕"/>
        <family val="3"/>
        <charset val="129"/>
        <scheme val="minor"/>
      </rPr>
      <t>4)</t>
    </r>
    <phoneticPr fontId="8" type="noConversion"/>
  </si>
  <si>
    <t>시</t>
    <phoneticPr fontId="7" type="noConversion"/>
  </si>
  <si>
    <t>Si</t>
    <phoneticPr fontId="7" type="noConversion"/>
  </si>
  <si>
    <t>시</t>
    <phoneticPr fontId="7" type="noConversion"/>
  </si>
  <si>
    <t>연 별</t>
    <phoneticPr fontId="7" type="noConversion"/>
  </si>
  <si>
    <t>Year</t>
    <phoneticPr fontId="7" type="noConversion"/>
  </si>
  <si>
    <t>자료 : 경기통계연보</t>
    <phoneticPr fontId="8" type="noConversion"/>
  </si>
  <si>
    <t xml:space="preserve">국토 및
지역개발 </t>
    <phoneticPr fontId="10" type="noConversion"/>
  </si>
  <si>
    <t xml:space="preserve">기타 </t>
    <phoneticPr fontId="10" type="noConversion"/>
  </si>
  <si>
    <r>
      <t>과목별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7" type="noConversion"/>
  </si>
  <si>
    <t>단위 : 백만원</t>
    <phoneticPr fontId="7" type="noConversion"/>
  </si>
  <si>
    <t>자료 : 회계과</t>
    <phoneticPr fontId="8" type="noConversion"/>
  </si>
  <si>
    <r>
      <t>단위 : 백만원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8" type="noConversion"/>
  </si>
  <si>
    <t>10. 교육비 특별회계 세입결산</t>
    <phoneticPr fontId="7" type="noConversion"/>
  </si>
  <si>
    <t>11. 교육비 특별회계 세출결산</t>
    <phoneticPr fontId="7" type="noConversion"/>
  </si>
  <si>
    <t>단위 : 천원</t>
    <phoneticPr fontId="8" type="noConversion"/>
  </si>
  <si>
    <t>Unit : 1,000 won</t>
    <phoneticPr fontId="7" type="noConversion"/>
  </si>
  <si>
    <t>주 : 1) 동두천양주교육청 관할구역인 동두천을 포함한 수치임.</t>
    <phoneticPr fontId="7" type="noConversion"/>
  </si>
  <si>
    <t>Other Special Accounts</t>
    <phoneticPr fontId="8" type="noConversion"/>
  </si>
  <si>
    <t>부당이득세</t>
    <phoneticPr fontId="8" type="noConversion"/>
  </si>
  <si>
    <t>Excess</t>
    <phoneticPr fontId="8" type="noConversion"/>
  </si>
  <si>
    <t>profits</t>
    <phoneticPr fontId="8" type="noConversion"/>
  </si>
  <si>
    <t>시군세</t>
  </si>
  <si>
    <t xml:space="preserve">City·County </t>
    <phoneticPr fontId="8" type="noConversion"/>
  </si>
  <si>
    <t>Tax</t>
    <phoneticPr fontId="7" type="noConversion"/>
  </si>
  <si>
    <t>재산임대수입</t>
    <phoneticPr fontId="71" type="noConversion"/>
  </si>
  <si>
    <t>사용료수입</t>
    <phoneticPr fontId="72" type="noConversion"/>
  </si>
  <si>
    <t>수수료수입</t>
    <phoneticPr fontId="71" type="noConversion"/>
  </si>
  <si>
    <t>사업수입</t>
    <phoneticPr fontId="71" type="noConversion"/>
  </si>
  <si>
    <t>징수교부금수입</t>
    <phoneticPr fontId="71" type="noConversion"/>
  </si>
  <si>
    <t>이자수입</t>
    <phoneticPr fontId="71" type="noConversion"/>
  </si>
  <si>
    <t>Property
rents</t>
    <phoneticPr fontId="71" type="noConversion"/>
  </si>
  <si>
    <t>rents</t>
    <phoneticPr fontId="72" type="noConversion"/>
  </si>
  <si>
    <t>fees</t>
    <phoneticPr fontId="71" type="noConversion"/>
  </si>
  <si>
    <t>Business
product</t>
    <phoneticPr fontId="71" type="noConversion"/>
  </si>
  <si>
    <t>Collection
grants</t>
    <phoneticPr fontId="71" type="noConversion"/>
  </si>
  <si>
    <t>Interest</t>
    <phoneticPr fontId="71" type="noConversion"/>
  </si>
  <si>
    <t>재산매각수입</t>
    <phoneticPr fontId="71" type="noConversion"/>
  </si>
  <si>
    <t>기타수입</t>
    <phoneticPr fontId="71" type="noConversion"/>
  </si>
  <si>
    <t>Property
disposal</t>
    <phoneticPr fontId="71" type="noConversion"/>
  </si>
  <si>
    <t>Allotment</t>
    <phoneticPr fontId="71" type="noConversion"/>
  </si>
  <si>
    <t>Other income</t>
    <phoneticPr fontId="71" type="noConversion"/>
  </si>
  <si>
    <t>경상적세외수입 Current non-tax revenues</t>
    <phoneticPr fontId="7" type="noConversion"/>
  </si>
  <si>
    <t>임시적세외수입  Temporary non-tax revenues</t>
    <phoneticPr fontId="7" type="noConversion"/>
  </si>
  <si>
    <t>전입금</t>
    <phoneticPr fontId="71" type="noConversion"/>
  </si>
  <si>
    <t>예탁금 및 예수금</t>
    <phoneticPr fontId="71" type="noConversion"/>
  </si>
  <si>
    <t>Transferred
from</t>
    <phoneticPr fontId="71" type="noConversion"/>
  </si>
  <si>
    <t>Contribution</t>
    <phoneticPr fontId="71" type="noConversion"/>
  </si>
  <si>
    <t>내부거래  Internal transaction</t>
    <phoneticPr fontId="7" type="noConversion"/>
  </si>
  <si>
    <t>보전수입 등 Conservation  revenues</t>
    <phoneticPr fontId="7" type="noConversion"/>
  </si>
  <si>
    <t>잉여금</t>
    <phoneticPr fontId="71" type="noConversion"/>
  </si>
  <si>
    <t>전년도이월금</t>
    <phoneticPr fontId="71" type="noConversion"/>
  </si>
  <si>
    <t>융자금원금수입</t>
    <phoneticPr fontId="71" type="noConversion"/>
  </si>
  <si>
    <t>예치금회수</t>
    <phoneticPr fontId="71" type="noConversion"/>
  </si>
  <si>
    <t>net surplus</t>
    <phoneticPr fontId="71" type="noConversion"/>
  </si>
  <si>
    <t>Carry over</t>
    <phoneticPr fontId="71" type="noConversion"/>
  </si>
  <si>
    <t>Loan
collection</t>
    <phoneticPr fontId="71" type="noConversion"/>
  </si>
  <si>
    <t>보전수입 등 내부거래 Conservation revenues and Internal transaction</t>
    <phoneticPr fontId="7" type="noConversion"/>
  </si>
  <si>
    <t>자치단체간 부담금</t>
    <phoneticPr fontId="71" type="noConversion"/>
  </si>
  <si>
    <t>주 : 1) 최종예산액 기준(당초예산에 추가경정예산, 간주예산등이 포함된 예산)</t>
    <phoneticPr fontId="10" type="noConversion"/>
  </si>
  <si>
    <t xml:space="preserve">      2) 2021년 세외수입 분류 및 명칭 변경 : 부담금→자치단체간 부담금, 잡수입→지난연도수입, 보조금 반환수입 추가, 과징금 및 과태료 등→지방행정제재·부과금</t>
    <phoneticPr fontId="8" type="noConversion"/>
  </si>
  <si>
    <t xml:space="preserve">      3) 과징금, 이행강제금, 변상금, 과태료, 환수금, 부담금</t>
    <phoneticPr fontId="8" type="noConversion"/>
  </si>
  <si>
    <t>보조급반환수입</t>
    <phoneticPr fontId="7" type="noConversion"/>
  </si>
  <si>
    <r>
      <t>지방행정
제재·부과금</t>
    </r>
    <r>
      <rPr>
        <vertAlign val="superscript"/>
        <sz val="9"/>
        <color theme="1"/>
        <rFont val="맑은 고딕"/>
        <family val="3"/>
        <charset val="129"/>
        <scheme val="minor"/>
      </rPr>
      <t>3)</t>
    </r>
    <phoneticPr fontId="8" type="noConversion"/>
  </si>
  <si>
    <t>Fines and
penalties etc</t>
    <phoneticPr fontId="8" type="noConversion"/>
  </si>
  <si>
    <t>지난연도수입</t>
    <phoneticPr fontId="71" type="noConversion"/>
  </si>
  <si>
    <t>Revenue from previous year</t>
    <phoneticPr fontId="71" type="noConversion"/>
  </si>
  <si>
    <r>
      <t xml:space="preserve">5. 일반회계 세입예산 개요 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7" type="noConversion"/>
  </si>
  <si>
    <r>
      <t>세외수입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Non-tax revenues</t>
    </r>
    <phoneticPr fontId="7" type="noConversion"/>
  </si>
  <si>
    <r>
      <t>환경</t>
    </r>
    <r>
      <rPr>
        <vertAlign val="superscript"/>
        <sz val="9"/>
        <color theme="1"/>
        <rFont val="맑은 고딕"/>
        <family val="3"/>
        <charset val="129"/>
        <scheme val="minor"/>
      </rPr>
      <t>2)</t>
    </r>
    <phoneticPr fontId="10" type="noConversion"/>
  </si>
  <si>
    <t xml:space="preserve"> Environment</t>
    <phoneticPr fontId="10" type="noConversion"/>
  </si>
  <si>
    <r>
      <t>교통 및 물류</t>
    </r>
    <r>
      <rPr>
        <vertAlign val="superscript"/>
        <sz val="9"/>
        <color theme="1"/>
        <rFont val="맑은 고딕"/>
        <family val="3"/>
        <charset val="129"/>
        <scheme val="minor"/>
      </rPr>
      <t>2)</t>
    </r>
    <phoneticPr fontId="10" type="noConversion"/>
  </si>
  <si>
    <t>Traffic, Distribution</t>
    <phoneticPr fontId="10" type="noConversion"/>
  </si>
  <si>
    <t>산업·중소기업 및 에너지2)</t>
    <phoneticPr fontId="8" type="noConversion"/>
  </si>
  <si>
    <t>Industry·Small and medium enterprises,  and energy</t>
    <phoneticPr fontId="10" type="noConversion"/>
  </si>
  <si>
    <t>주 : 1) 최종예산액 기준     2) 2021년 명칭 변경(환경보호 → 환경 / 산업, 중소기업 → 산업·중소기업 및 에너지 / 수송 및 교통 → 교통 및 물류)</t>
    <phoneticPr fontId="10" type="noConversion"/>
  </si>
  <si>
    <r>
      <t xml:space="preserve">7. 일반회계 세출 예산개요 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7" type="noConversion"/>
  </si>
  <si>
    <t>Unit : million won, person, household</t>
    <phoneticPr fontId="11" type="noConversion"/>
  </si>
  <si>
    <r>
      <t>단위 : 백만원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>, 명, 세대</t>
    </r>
    <phoneticPr fontId="7" type="noConversion"/>
  </si>
  <si>
    <t>간  접  세</t>
    <phoneticPr fontId="7" type="noConversion"/>
  </si>
  <si>
    <r>
      <t>지  방  세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Local Taxes</t>
    </r>
    <phoneticPr fontId="7" type="noConversion"/>
  </si>
  <si>
    <t xml:space="preserve">       2) 직접세 : 취득세, 등록면허세, 지역자원시설세, 지방교육세, 주민세, 지방소득세, 재산세, 자동차세(소유분)</t>
    <phoneticPr fontId="7" type="noConversion"/>
  </si>
  <si>
    <t xml:space="preserve">          간접세 : 레저세, 담배소비세, 도축세, 자동차세(주행분), 지방소비세</t>
    <phoneticPr fontId="8" type="noConversion"/>
  </si>
  <si>
    <t xml:space="preserve">       3) 결산기준</t>
    <phoneticPr fontId="7" type="noConversion"/>
  </si>
  <si>
    <r>
      <t>1인당부담액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>(원)</t>
    </r>
    <phoneticPr fontId="7" type="noConversion"/>
  </si>
  <si>
    <t>Household Local Tax</t>
    <phoneticPr fontId="7" type="noConversion"/>
  </si>
  <si>
    <t>주 : 1) 2020년 항목 추가</t>
    <phoneticPr fontId="7" type="noConversion"/>
  </si>
  <si>
    <t>Earned Income
Tax Credit</t>
    <phoneticPr fontId="8" type="noConversion"/>
  </si>
  <si>
    <t>Child Tax Credit</t>
    <phoneticPr fontId="8" type="noConversion"/>
  </si>
  <si>
    <t>자녀장려금</t>
    <phoneticPr fontId="8" type="noConversion"/>
  </si>
  <si>
    <t>근로장려금</t>
    <phoneticPr fontId="8" type="noConversion"/>
  </si>
  <si>
    <t>소득세 2)</t>
    <phoneticPr fontId="8" type="noConversion"/>
  </si>
  <si>
    <t>3. 지방세 징수</t>
    <phoneticPr fontId="8" type="noConversion"/>
  </si>
  <si>
    <t>지방소비세 1)</t>
    <phoneticPr fontId="8" type="noConversion"/>
  </si>
  <si>
    <t xml:space="preserve">  주 : 1) 의정부세무서 관할 전체수치임.    2) 소득세는 근로장려금, 자녀장려금이 포함된 금액임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</si>
</sst>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176" formatCode="_ &quot;₩&quot;* #,##0_ ;_ &quot;₩&quot;* \-#,##0_ ;_ &quot;₩&quot;* &quot;-&quot;_ ;_ @_ "/>
    <numFmt numFmtId="177" formatCode="_ * #,##0_ ;_ * \-#,##0_ ;_ * &quot;-&quot;_ ;_ @_ "/>
    <numFmt numFmtId="178" formatCode="_ &quot;₩&quot;* #,##0.00_ ;_ &quot;₩&quot;* \-#,##0.00_ ;_ &quot;₩&quot;* &quot;-&quot;??_ ;_ @_ "/>
    <numFmt numFmtId="179" formatCode="_ * #,##0.00_ ;_ * \-#,##0.00_ ;_ * &quot;-&quot;??_ ;_ @_ "/>
    <numFmt numFmtId="180" formatCode="#,##0;\-#,##0;&quot;-&quot;;@"/>
    <numFmt numFmtId="181" formatCode="#,##0;[Red]#,##0"/>
    <numFmt numFmtId="182" formatCode="#,##0_ "/>
    <numFmt numFmtId="183" formatCode="&quot;$&quot;#,##0_);[Red]\(&quot;$&quot;#,##0\)"/>
    <numFmt numFmtId="184" formatCode="&quot;$&quot;#,##0.00_);[Red]\(&quot;$&quot;#,##0.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&quot;₩&quot;#,##0.00;[Red]&quot;₩&quot;\-#,##0.00"/>
    <numFmt numFmtId="188" formatCode="&quot;₩&quot;#,##0;[Red]&quot;₩&quot;\-#,##0"/>
    <numFmt numFmtId="189" formatCode="#,##0;[Red]&quot;-&quot;#,##0"/>
    <numFmt numFmtId="190" formatCode="#,##0.00;[Red]&quot;-&quot;#,##0.00"/>
    <numFmt numFmtId="191" formatCode="0.0_);[Red]\(0.0\)"/>
    <numFmt numFmtId="192" formatCode="#,##0.0_ "/>
    <numFmt numFmtId="193" formatCode="#,##0.0"/>
    <numFmt numFmtId="194" formatCode="_(* #,##0.00_);_(* \(#,##0.00\);_(* &quot;-&quot;??_);_(@_)"/>
    <numFmt numFmtId="195" formatCode="#,###,,"/>
    <numFmt numFmtId="196" formatCode="#,###,"/>
    <numFmt numFmtId="197" formatCode="#,##0\ ;\-#,##0\ ;&quot;-&quot;\ ;@\ "/>
    <numFmt numFmtId="198" formatCode="#,##0,;\-#,##0,;&quot;-&quot;;@\ \ "/>
    <numFmt numFmtId="199" formatCode="0_ "/>
    <numFmt numFmtId="200" formatCode="0_);[Red]\(0\)"/>
    <numFmt numFmtId="201" formatCode="#,###,_-;\-\ #,###,_-;\-_-"/>
    <numFmt numFmtId="202" formatCode="#,###,,_-;\-\ #,###,,_-;\-_-"/>
    <numFmt numFmtId="203" formatCode="_-\ #,##0_-;\-\ #,##0_-;_-\ &quot;-&quot;_-;_-@_-"/>
    <numFmt numFmtId="204" formatCode="_(* #,##0_);_(* \(#,##0\);_(* &quot;-&quot;_);_(@_)"/>
    <numFmt numFmtId="205" formatCode="#,##0_);[Red]\(#,##0\)"/>
  </numFmts>
  <fonts count="85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Times New Roman"/>
      <family val="1"/>
    </font>
    <font>
      <sz val="8"/>
      <name val="바탕"/>
      <family val="1"/>
      <charset val="129"/>
    </font>
    <font>
      <sz val="8"/>
      <name val="바탕체"/>
      <family val="1"/>
      <charset val="129"/>
    </font>
    <font>
      <sz val="10"/>
      <name val="Arial"/>
      <family val="2"/>
    </font>
    <font>
      <b/>
      <sz val="14"/>
      <name val="바탕체"/>
      <family val="1"/>
      <charset val="129"/>
    </font>
    <font>
      <sz val="9"/>
      <name val="바탕"/>
      <family val="1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¸íÁ¶"/>
      <family val="3"/>
      <charset val="129"/>
    </font>
    <font>
      <sz val="12"/>
      <name val="뼻뮝"/>
      <family val="1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4"/>
      <name val="돋움"/>
      <family val="3"/>
      <charset val="129"/>
    </font>
    <font>
      <b/>
      <sz val="9"/>
      <name val="바탕체"/>
      <family val="1"/>
      <charset val="129"/>
    </font>
    <font>
      <sz val="10"/>
      <color indexed="8"/>
      <name val="Arial"/>
      <family val="2"/>
    </font>
    <font>
      <sz val="9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vertAlign val="superscript"/>
      <sz val="14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hadow/>
      <sz val="10"/>
      <color rgb="FF000000"/>
      <name val="맑은 고딕"/>
      <family val="3"/>
      <charset val="129"/>
      <scheme val="minor"/>
    </font>
    <font>
      <shadow/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9"/>
      <name val="맑은 고딕"/>
      <family val="3"/>
      <charset val="129"/>
      <scheme val="major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sz val="12"/>
      <color rgb="FF000000"/>
      <name val="바탕체"/>
      <family val="1"/>
      <charset val="129"/>
    </font>
    <font>
      <vertAlign val="superscript"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</font>
    <font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19">
    <xf numFmtId="0" fontId="0" fillId="0" borderId="0"/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22" borderId="1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6" borderId="2" applyNumberFormat="0" applyFont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4" fillId="0" borderId="0"/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177" fontId="5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9" fillId="0" borderId="0"/>
    <xf numFmtId="0" fontId="3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8" borderId="1" applyNumberFormat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177" fontId="5" fillId="0" borderId="0" applyFont="0" applyFill="0" applyBorder="0" applyAlignment="0" applyProtection="0"/>
    <xf numFmtId="177" fontId="5" fillId="0" borderId="0" applyProtection="0"/>
    <xf numFmtId="179" fontId="5" fillId="0" borderId="0" applyFont="0" applyFill="0" applyBorder="0" applyAlignment="0" applyProtection="0"/>
    <xf numFmtId="0" fontId="12" fillId="0" borderId="0"/>
    <xf numFmtId="0" fontId="9" fillId="0" borderId="0"/>
    <xf numFmtId="0" fontId="5" fillId="0" borderId="0" applyProtection="0"/>
    <xf numFmtId="0" fontId="1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187" fontId="23" fillId="0" borderId="0" applyFont="0" applyFill="0" applyBorder="0" applyAlignment="0" applyProtection="0"/>
    <xf numFmtId="187" fontId="25" fillId="0" borderId="0" applyFont="0" applyFill="0" applyBorder="0" applyAlignment="0" applyProtection="0"/>
    <xf numFmtId="176" fontId="26" fillId="0" borderId="0" applyFont="0" applyFill="0" applyBorder="0" applyAlignment="0" applyProtection="0"/>
    <xf numFmtId="187" fontId="25" fillId="0" borderId="0" applyFont="0" applyFill="0" applyBorder="0" applyAlignment="0" applyProtection="0"/>
    <xf numFmtId="176" fontId="26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5" fillId="0" borderId="0" applyFont="0" applyFill="0" applyBorder="0" applyAlignment="0" applyProtection="0"/>
    <xf numFmtId="178" fontId="26" fillId="0" borderId="0" applyFont="0" applyFill="0" applyBorder="0" applyAlignment="0" applyProtection="0"/>
    <xf numFmtId="188" fontId="25" fillId="0" borderId="0" applyFont="0" applyFill="0" applyBorder="0" applyAlignment="0" applyProtection="0"/>
    <xf numFmtId="178" fontId="26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5" fillId="0" borderId="0" applyFont="0" applyFill="0" applyBorder="0" applyAlignment="0" applyProtection="0"/>
    <xf numFmtId="177" fontId="26" fillId="0" borderId="0" applyFont="0" applyFill="0" applyBorder="0" applyAlignment="0" applyProtection="0"/>
    <xf numFmtId="189" fontId="25" fillId="0" borderId="0" applyFont="0" applyFill="0" applyBorder="0" applyAlignment="0" applyProtection="0"/>
    <xf numFmtId="177" fontId="26" fillId="0" borderId="0" applyFont="0" applyFill="0" applyBorder="0" applyAlignment="0" applyProtection="0"/>
    <xf numFmtId="38" fontId="27" fillId="0" borderId="0" applyFont="0" applyFill="0" applyBorder="0" applyAlignment="0" applyProtection="0"/>
    <xf numFmtId="38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0" fontId="23" fillId="0" borderId="0" applyFont="0" applyFill="0" applyBorder="0" applyAlignment="0" applyProtection="0"/>
    <xf numFmtId="190" fontId="25" fillId="0" borderId="0" applyFont="0" applyFill="0" applyBorder="0" applyAlignment="0" applyProtection="0"/>
    <xf numFmtId="179" fontId="26" fillId="0" borderId="0" applyFont="0" applyFill="0" applyBorder="0" applyAlignment="0" applyProtection="0"/>
    <xf numFmtId="190" fontId="25" fillId="0" borderId="0" applyFont="0" applyFill="0" applyBorder="0" applyAlignment="0" applyProtection="0"/>
    <xf numFmtId="179" fontId="26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/>
    <xf numFmtId="0" fontId="23" fillId="0" borderId="0"/>
    <xf numFmtId="0" fontId="25" fillId="0" borderId="0"/>
    <xf numFmtId="0" fontId="26" fillId="0" borderId="0"/>
    <xf numFmtId="0" fontId="25" fillId="0" borderId="0"/>
    <xf numFmtId="0" fontId="28" fillId="0" borderId="0"/>
    <xf numFmtId="0" fontId="30" fillId="0" borderId="0"/>
    <xf numFmtId="0" fontId="26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30" fillId="0" borderId="0"/>
    <xf numFmtId="0" fontId="26" fillId="0" borderId="0"/>
    <xf numFmtId="0" fontId="31" fillId="0" borderId="0"/>
    <xf numFmtId="0" fontId="32" fillId="0" borderId="0"/>
    <xf numFmtId="0" fontId="29" fillId="0" borderId="0"/>
    <xf numFmtId="0" fontId="29" fillId="0" borderId="0"/>
    <xf numFmtId="0" fontId="31" fillId="0" borderId="0"/>
    <xf numFmtId="0" fontId="32" fillId="0" borderId="0"/>
    <xf numFmtId="0" fontId="27" fillId="0" borderId="0"/>
    <xf numFmtId="0" fontId="28" fillId="0" borderId="0"/>
    <xf numFmtId="177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5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0" fontId="33" fillId="0" borderId="0" applyFill="0" applyBorder="0" applyAlignment="0" applyProtection="0"/>
    <xf numFmtId="2" fontId="33" fillId="0" borderId="0" applyFill="0" applyBorder="0" applyAlignment="0" applyProtection="0"/>
    <xf numFmtId="0" fontId="34" fillId="0" borderId="10" applyNumberFormat="0" applyAlignment="0" applyProtection="0">
      <alignment horizontal="left" vertical="center"/>
    </xf>
    <xf numFmtId="0" fontId="34" fillId="0" borderId="11">
      <alignment horizontal="left" vertical="center"/>
    </xf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9" fillId="0" borderId="0"/>
    <xf numFmtId="0" fontId="33" fillId="0" borderId="12" applyNumberFormat="0" applyFill="0" applyAlignment="0" applyProtection="0"/>
    <xf numFmtId="194" fontId="45" fillId="0" borderId="0"/>
    <xf numFmtId="41" fontId="1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41" fontId="75" fillId="0" borderId="0">
      <alignment vertical="center"/>
    </xf>
    <xf numFmtId="0" fontId="12" fillId="0" borderId="0"/>
    <xf numFmtId="0" fontId="12" fillId="0" borderId="0"/>
    <xf numFmtId="204" fontId="12" fillId="0" borderId="0" applyFont="0" applyFill="0" applyBorder="0" applyAlignment="0" applyProtection="0"/>
    <xf numFmtId="0" fontId="2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661">
    <xf numFmtId="0" fontId="0" fillId="0" borderId="0" xfId="0"/>
    <xf numFmtId="3" fontId="47" fillId="0" borderId="0" xfId="0" applyNumberFormat="1" applyFont="1" applyAlignment="1">
      <alignment horizontal="centerContinuous"/>
    </xf>
    <xf numFmtId="0" fontId="49" fillId="0" borderId="0" xfId="0" applyFont="1" applyAlignment="1">
      <alignment horizontal="centerContinuous"/>
    </xf>
    <xf numFmtId="0" fontId="47" fillId="0" borderId="0" xfId="0" applyFont="1"/>
    <xf numFmtId="193" fontId="51" fillId="0" borderId="0" xfId="0" applyNumberFormat="1" applyFont="1" applyAlignment="1">
      <alignment horizontal="left"/>
    </xf>
    <xf numFmtId="3" fontId="48" fillId="0" borderId="0" xfId="0" applyNumberFormat="1" applyFont="1"/>
    <xf numFmtId="0" fontId="48" fillId="0" borderId="0" xfId="0" applyFont="1"/>
    <xf numFmtId="0" fontId="46" fillId="0" borderId="35" xfId="0" applyFont="1" applyBorder="1" applyAlignment="1">
      <alignment horizontal="centerContinuous" vertical="center"/>
    </xf>
    <xf numFmtId="0" fontId="46" fillId="0" borderId="0" xfId="0" applyFont="1" applyAlignment="1">
      <alignment vertical="center"/>
    </xf>
    <xf numFmtId="0" fontId="46" fillId="0" borderId="15" xfId="0" applyFont="1" applyBorder="1" applyAlignment="1">
      <alignment horizontal="centerContinuous" vertical="center"/>
    </xf>
    <xf numFmtId="0" fontId="46" fillId="0" borderId="15" xfId="0" applyFont="1" applyBorder="1" applyAlignment="1">
      <alignment horizontal="center" vertical="center" shrinkToFit="1"/>
    </xf>
    <xf numFmtId="0" fontId="46" fillId="0" borderId="25" xfId="0" applyFont="1" applyBorder="1" applyAlignment="1">
      <alignment horizontal="center" vertical="center"/>
    </xf>
    <xf numFmtId="0" fontId="46" fillId="0" borderId="20" xfId="0" applyFont="1" applyBorder="1" applyAlignment="1">
      <alignment horizontal="center" vertical="center" shrinkToFit="1"/>
    </xf>
    <xf numFmtId="0" fontId="46" fillId="0" borderId="0" xfId="0" applyFont="1"/>
    <xf numFmtId="0" fontId="49" fillId="0" borderId="0" xfId="0" applyFont="1"/>
    <xf numFmtId="0" fontId="46" fillId="0" borderId="0" xfId="57" applyFont="1"/>
    <xf numFmtId="0" fontId="46" fillId="0" borderId="23" xfId="0" applyFont="1" applyBorder="1" applyAlignment="1">
      <alignment horizontal="center" vertical="center" shrinkToFit="1"/>
    </xf>
    <xf numFmtId="3" fontId="46" fillId="0" borderId="20" xfId="0" applyNumberFormat="1" applyFont="1" applyBorder="1" applyAlignment="1">
      <alignment horizontal="centerContinuous" vertic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6" fillId="0" borderId="18" xfId="0" applyFont="1" applyBorder="1" applyAlignment="1">
      <alignment horizontal="centerContinuous" vertical="center"/>
    </xf>
    <xf numFmtId="0" fontId="54" fillId="0" borderId="13" xfId="55" applyFont="1" applyBorder="1"/>
    <xf numFmtId="3" fontId="54" fillId="0" borderId="13" xfId="55" applyNumberFormat="1" applyFont="1" applyBorder="1"/>
    <xf numFmtId="0" fontId="54" fillId="0" borderId="13" xfId="55" applyFont="1" applyBorder="1" applyAlignment="1">
      <alignment horizontal="right"/>
    </xf>
    <xf numFmtId="0" fontId="54" fillId="0" borderId="0" xfId="55" applyFont="1"/>
    <xf numFmtId="3" fontId="54" fillId="0" borderId="14" xfId="55" applyNumberFormat="1" applyFont="1" applyBorder="1" applyAlignment="1">
      <alignment horizontal="centerContinuous" vertical="center"/>
    </xf>
    <xf numFmtId="0" fontId="54" fillId="0" borderId="0" xfId="55" applyFont="1" applyAlignment="1">
      <alignment vertical="center"/>
    </xf>
    <xf numFmtId="0" fontId="54" fillId="0" borderId="14" xfId="55" applyFont="1" applyBorder="1" applyAlignment="1">
      <alignment horizontal="centerContinuous" vertical="center"/>
    </xf>
    <xf numFmtId="3" fontId="54" fillId="0" borderId="15" xfId="55" applyNumberFormat="1" applyFont="1" applyBorder="1" applyAlignment="1">
      <alignment horizontal="center" vertical="center"/>
    </xf>
    <xf numFmtId="3" fontId="54" fillId="0" borderId="20" xfId="55" applyNumberFormat="1" applyFont="1" applyBorder="1" applyAlignment="1">
      <alignment horizontal="center" vertical="center"/>
    </xf>
    <xf numFmtId="3" fontId="54" fillId="0" borderId="20" xfId="55" applyNumberFormat="1" applyFont="1" applyBorder="1" applyAlignment="1">
      <alignment horizontal="centerContinuous" vertical="center"/>
    </xf>
    <xf numFmtId="37" fontId="54" fillId="0" borderId="0" xfId="33" applyNumberFormat="1" applyFont="1" applyFill="1" applyBorder="1" applyAlignment="1">
      <alignment horizontal="right" vertical="center" shrinkToFit="1"/>
    </xf>
    <xf numFmtId="3" fontId="55" fillId="0" borderId="0" xfId="35" applyNumberFormat="1" applyFont="1" applyFill="1" applyBorder="1" applyAlignment="1">
      <alignment horizontal="right" vertical="center"/>
    </xf>
    <xf numFmtId="37" fontId="54" fillId="0" borderId="0" xfId="0" applyNumberFormat="1" applyFont="1" applyAlignment="1">
      <alignment horizontal="right" vertical="center" shrinkToFit="1"/>
    </xf>
    <xf numFmtId="177" fontId="55" fillId="0" borderId="0" xfId="35" applyFont="1" applyFill="1" applyBorder="1" applyAlignment="1">
      <alignment horizontal="right" vertical="center"/>
    </xf>
    <xf numFmtId="177" fontId="55" fillId="0" borderId="0" xfId="35" applyFont="1" applyFill="1" applyBorder="1" applyAlignment="1">
      <alignment horizontal="right" vertical="center" shrinkToFit="1"/>
    </xf>
    <xf numFmtId="0" fontId="55" fillId="0" borderId="0" xfId="55" applyFont="1" applyAlignment="1">
      <alignment horizontal="center" vertical="center" shrinkToFit="1"/>
    </xf>
    <xf numFmtId="0" fontId="56" fillId="0" borderId="0" xfId="55" applyFont="1" applyAlignment="1">
      <alignment horizontal="center" vertical="center" shrinkToFit="1"/>
    </xf>
    <xf numFmtId="3" fontId="54" fillId="0" borderId="0" xfId="0" applyNumberFormat="1" applyFont="1" applyAlignment="1">
      <alignment horizontal="right" vertical="center" shrinkToFit="1"/>
    </xf>
    <xf numFmtId="3" fontId="54" fillId="0" borderId="0" xfId="0" applyNumberFormat="1" applyFont="1" applyAlignment="1">
      <alignment horizontal="right"/>
    </xf>
    <xf numFmtId="0" fontId="49" fillId="0" borderId="0" xfId="55" applyFont="1"/>
    <xf numFmtId="3" fontId="49" fillId="0" borderId="0" xfId="55" applyNumberFormat="1" applyFont="1"/>
    <xf numFmtId="0" fontId="47" fillId="0" borderId="0" xfId="55" applyFont="1" applyAlignment="1">
      <alignment horizontal="centerContinuous" vertical="top"/>
    </xf>
    <xf numFmtId="0" fontId="58" fillId="0" borderId="0" xfId="55" applyFont="1" applyAlignment="1">
      <alignment horizontal="centerContinuous" vertical="top"/>
    </xf>
    <xf numFmtId="0" fontId="49" fillId="0" borderId="0" xfId="55" applyFont="1" applyAlignment="1">
      <alignment horizontal="centerContinuous" vertical="top"/>
    </xf>
    <xf numFmtId="0" fontId="58" fillId="0" borderId="0" xfId="55" applyFont="1" applyAlignment="1">
      <alignment vertical="top"/>
    </xf>
    <xf numFmtId="0" fontId="54" fillId="0" borderId="13" xfId="0" applyFont="1" applyBorder="1"/>
    <xf numFmtId="0" fontId="54" fillId="0" borderId="13" xfId="55" applyFont="1" applyBorder="1" applyAlignment="1">
      <alignment horizontal="left"/>
    </xf>
    <xf numFmtId="0" fontId="54" fillId="0" borderId="32" xfId="55" applyFont="1" applyBorder="1" applyAlignment="1">
      <alignment horizontal="centerContinuous" vertical="center"/>
    </xf>
    <xf numFmtId="177" fontId="54" fillId="0" borderId="0" xfId="48" applyFont="1" applyAlignment="1">
      <alignment horizontal="center" vertical="center"/>
    </xf>
    <xf numFmtId="0" fontId="54" fillId="0" borderId="16" xfId="55" applyFont="1" applyBorder="1" applyAlignment="1">
      <alignment vertical="center"/>
    </xf>
    <xf numFmtId="0" fontId="54" fillId="0" borderId="16" xfId="55" applyFont="1" applyBorder="1" applyAlignment="1">
      <alignment horizontal="centerContinuous" vertical="center"/>
    </xf>
    <xf numFmtId="0" fontId="54" fillId="0" borderId="0" xfId="55" applyFont="1" applyAlignment="1">
      <alignment horizontal="center" vertical="center"/>
    </xf>
    <xf numFmtId="0" fontId="54" fillId="0" borderId="23" xfId="55" applyFont="1" applyBorder="1" applyAlignment="1">
      <alignment horizontal="centerContinuous" vertical="center"/>
    </xf>
    <xf numFmtId="0" fontId="54" fillId="0" borderId="0" xfId="55" applyFont="1" applyAlignment="1">
      <alignment horizontal="centerContinuous" vertical="center"/>
    </xf>
    <xf numFmtId="0" fontId="54" fillId="0" borderId="24" xfId="55" applyFont="1" applyBorder="1" applyAlignment="1">
      <alignment horizontal="center" vertical="center"/>
    </xf>
    <xf numFmtId="177" fontId="54" fillId="0" borderId="16" xfId="48" applyFont="1" applyBorder="1" applyAlignment="1">
      <alignment horizontal="center" vertical="center"/>
    </xf>
    <xf numFmtId="0" fontId="54" fillId="0" borderId="15" xfId="55" applyFont="1" applyBorder="1" applyAlignment="1">
      <alignment horizontal="centerContinuous" vertical="center"/>
    </xf>
    <xf numFmtId="0" fontId="54" fillId="0" borderId="18" xfId="55" applyFont="1" applyBorder="1" applyAlignment="1">
      <alignment horizontal="centerContinuous" vertical="center"/>
    </xf>
    <xf numFmtId="0" fontId="54" fillId="0" borderId="18" xfId="55" applyFont="1" applyBorder="1" applyAlignment="1">
      <alignment horizontal="center" vertical="center"/>
    </xf>
    <xf numFmtId="177" fontId="54" fillId="0" borderId="19" xfId="48" applyFont="1" applyBorder="1" applyAlignment="1">
      <alignment horizontal="center" vertical="center"/>
    </xf>
    <xf numFmtId="3" fontId="54" fillId="0" borderId="25" xfId="55" applyNumberFormat="1" applyFont="1" applyBorder="1" applyAlignment="1">
      <alignment horizontal="centerContinuous" vertical="center"/>
    </xf>
    <xf numFmtId="0" fontId="54" fillId="0" borderId="19" xfId="55" applyFont="1" applyBorder="1" applyAlignment="1">
      <alignment horizontal="center" vertical="center" shrinkToFit="1"/>
    </xf>
    <xf numFmtId="177" fontId="54" fillId="0" borderId="14" xfId="48" applyFont="1" applyBorder="1" applyAlignment="1">
      <alignment horizontal="center" vertical="center"/>
    </xf>
    <xf numFmtId="0" fontId="54" fillId="0" borderId="16" xfId="55" quotePrefix="1" applyFont="1" applyBorder="1" applyAlignment="1">
      <alignment horizontal="center" vertical="center"/>
    </xf>
    <xf numFmtId="177" fontId="54" fillId="0" borderId="0" xfId="35" applyFont="1" applyBorder="1" applyAlignment="1">
      <alignment vertical="center"/>
    </xf>
    <xf numFmtId="191" fontId="54" fillId="0" borderId="16" xfId="35" applyNumberFormat="1" applyFont="1" applyBorder="1" applyAlignment="1">
      <alignment vertical="center"/>
    </xf>
    <xf numFmtId="0" fontId="54" fillId="0" borderId="0" xfId="55" quotePrefix="1" applyFont="1" applyAlignment="1">
      <alignment horizontal="center" vertical="center"/>
    </xf>
    <xf numFmtId="0" fontId="57" fillId="0" borderId="0" xfId="55" applyFont="1"/>
    <xf numFmtId="0" fontId="54" fillId="0" borderId="16" xfId="0" applyFont="1" applyBorder="1" applyAlignment="1">
      <alignment horizontal="center" vertical="center"/>
    </xf>
    <xf numFmtId="177" fontId="54" fillId="0" borderId="0" xfId="48" applyFont="1" applyAlignment="1">
      <alignment horizontal="center" vertical="center" wrapText="1" shrinkToFit="1"/>
    </xf>
    <xf numFmtId="0" fontId="54" fillId="0" borderId="0" xfId="55" applyFont="1" applyAlignment="1">
      <alignment horizontal="center" vertical="center" wrapText="1"/>
    </xf>
    <xf numFmtId="0" fontId="46" fillId="0" borderId="0" xfId="55" applyFont="1" applyAlignment="1">
      <alignment horizontal="center" vertical="center" wrapText="1"/>
    </xf>
    <xf numFmtId="0" fontId="46" fillId="0" borderId="0" xfId="55" applyFont="1" applyAlignment="1">
      <alignment vertical="center"/>
    </xf>
    <xf numFmtId="0" fontId="46" fillId="0" borderId="0" xfId="55" applyFont="1"/>
    <xf numFmtId="3" fontId="46" fillId="0" borderId="0" xfId="55" applyNumberFormat="1" applyFont="1"/>
    <xf numFmtId="177" fontId="54" fillId="0" borderId="13" xfId="48" applyFont="1" applyBorder="1"/>
    <xf numFmtId="3" fontId="55" fillId="0" borderId="15" xfId="35" applyNumberFormat="1" applyFont="1" applyFill="1" applyBorder="1" applyAlignment="1">
      <alignment horizontal="right" vertical="center" shrinkToFit="1"/>
    </xf>
    <xf numFmtId="180" fontId="54" fillId="0" borderId="0" xfId="33" applyNumberFormat="1" applyFont="1" applyFill="1" applyBorder="1" applyAlignment="1">
      <alignment horizontal="right" vertical="center" shrinkToFit="1"/>
    </xf>
    <xf numFmtId="0" fontId="55" fillId="0" borderId="15" xfId="55" quotePrefix="1" applyFont="1" applyBorder="1" applyAlignment="1">
      <alignment horizontal="center" vertical="center" shrinkToFit="1"/>
    </xf>
    <xf numFmtId="180" fontId="54" fillId="0" borderId="0" xfId="34" applyNumberFormat="1" applyFont="1" applyFill="1" applyBorder="1" applyAlignment="1">
      <alignment horizontal="right" vertical="center" shrinkToFit="1"/>
    </xf>
    <xf numFmtId="180" fontId="54" fillId="0" borderId="0" xfId="34" applyNumberFormat="1" applyFont="1" applyFill="1" applyBorder="1" applyAlignment="1">
      <alignment vertical="center" shrinkToFit="1"/>
    </xf>
    <xf numFmtId="3" fontId="54" fillId="0" borderId="16" xfId="0" applyNumberFormat="1" applyFont="1" applyBorder="1" applyAlignment="1">
      <alignment horizontal="right" vertical="center" shrinkToFit="1"/>
    </xf>
    <xf numFmtId="177" fontId="54" fillId="0" borderId="15" xfId="48" applyFont="1" applyBorder="1" applyAlignment="1">
      <alignment horizontal="center" vertical="center"/>
    </xf>
    <xf numFmtId="0" fontId="54" fillId="0" borderId="14" xfId="55" applyFont="1" applyBorder="1" applyAlignment="1">
      <alignment horizontal="center" vertical="center"/>
    </xf>
    <xf numFmtId="3" fontId="54" fillId="0" borderId="24" xfId="55" applyNumberFormat="1" applyFont="1" applyBorder="1" applyAlignment="1">
      <alignment horizontal="center" vertical="center"/>
    </xf>
    <xf numFmtId="3" fontId="53" fillId="0" borderId="0" xfId="0" applyNumberFormat="1" applyFont="1" applyAlignment="1">
      <alignment horizontal="centerContinuous"/>
    </xf>
    <xf numFmtId="3" fontId="62" fillId="0" borderId="0" xfId="0" applyNumberFormat="1" applyFont="1" applyAlignment="1">
      <alignment horizontal="centerContinuous"/>
    </xf>
    <xf numFmtId="3" fontId="49" fillId="0" borderId="0" xfId="0" applyNumberFormat="1" applyFont="1"/>
    <xf numFmtId="0" fontId="63" fillId="0" borderId="0" xfId="0" applyFont="1"/>
    <xf numFmtId="0" fontId="47" fillId="0" borderId="0" xfId="0" applyFont="1" applyProtection="1">
      <protection locked="0"/>
    </xf>
    <xf numFmtId="0" fontId="50" fillId="0" borderId="0" xfId="0" applyFont="1" applyAlignment="1">
      <alignment horizontal="centerContinuous"/>
    </xf>
    <xf numFmtId="3" fontId="48" fillId="0" borderId="0" xfId="0" applyNumberFormat="1" applyFont="1" applyAlignment="1">
      <alignment shrinkToFit="1"/>
    </xf>
    <xf numFmtId="0" fontId="48" fillId="0" borderId="0" xfId="0" applyFont="1" applyAlignment="1">
      <alignment shrinkToFit="1"/>
    </xf>
    <xf numFmtId="0" fontId="64" fillId="0" borderId="0" xfId="0" applyFont="1" applyAlignment="1">
      <alignment shrinkToFit="1"/>
    </xf>
    <xf numFmtId="0" fontId="48" fillId="0" borderId="0" xfId="0" applyFont="1" applyAlignment="1" applyProtection="1">
      <alignment shrinkToFit="1"/>
      <protection locked="0"/>
    </xf>
    <xf numFmtId="0" fontId="48" fillId="0" borderId="0" xfId="0" applyFont="1" applyAlignment="1">
      <alignment horizontal="right"/>
    </xf>
    <xf numFmtId="3" fontId="46" fillId="0" borderId="35" xfId="0" applyNumberFormat="1" applyFont="1" applyBorder="1" applyAlignment="1">
      <alignment horizontal="centerContinuous" vertical="center" shrinkToFit="1"/>
    </xf>
    <xf numFmtId="3" fontId="46" fillId="0" borderId="36" xfId="0" applyNumberFormat="1" applyFont="1" applyBorder="1" applyAlignment="1">
      <alignment horizontal="centerContinuous" vertical="center" shrinkToFit="1"/>
    </xf>
    <xf numFmtId="3" fontId="46" fillId="0" borderId="34" xfId="0" applyNumberFormat="1" applyFont="1" applyBorder="1" applyAlignment="1">
      <alignment horizontal="centerContinuous" vertical="center" shrinkToFit="1"/>
    </xf>
    <xf numFmtId="0" fontId="46" fillId="0" borderId="35" xfId="0" applyFont="1" applyBorder="1" applyAlignment="1">
      <alignment horizontal="left" vertical="center" shrinkToFit="1"/>
    </xf>
    <xf numFmtId="0" fontId="46" fillId="0" borderId="0" xfId="0" applyFont="1" applyAlignment="1" applyProtection="1">
      <alignment vertical="center" shrinkToFit="1"/>
      <protection locked="0"/>
    </xf>
    <xf numFmtId="3" fontId="46" fillId="0" borderId="18" xfId="0" applyNumberFormat="1" applyFont="1" applyBorder="1" applyAlignment="1">
      <alignment horizontal="center" vertical="center" shrinkToFit="1"/>
    </xf>
    <xf numFmtId="3" fontId="46" fillId="0" borderId="23" xfId="0" applyNumberFormat="1" applyFont="1" applyBorder="1" applyAlignment="1">
      <alignment horizontal="center" vertical="center" shrinkToFit="1"/>
    </xf>
    <xf numFmtId="3" fontId="46" fillId="0" borderId="15" xfId="0" applyNumberFormat="1" applyFont="1" applyBorder="1" applyAlignment="1">
      <alignment horizontal="center" vertical="center" shrinkToFit="1"/>
    </xf>
    <xf numFmtId="3" fontId="46" fillId="0" borderId="20" xfId="0" applyNumberFormat="1" applyFont="1" applyBorder="1" applyAlignment="1">
      <alignment horizontal="center" vertical="center" shrinkToFit="1"/>
    </xf>
    <xf numFmtId="0" fontId="47" fillId="0" borderId="0" xfId="0" applyFont="1" applyAlignment="1">
      <alignment horizontal="centerContinuous" vertical="top"/>
    </xf>
    <xf numFmtId="3" fontId="47" fillId="0" borderId="0" xfId="0" applyNumberFormat="1" applyFont="1" applyAlignment="1">
      <alignment horizontal="centerContinuous" vertical="top"/>
    </xf>
    <xf numFmtId="177" fontId="58" fillId="0" borderId="0" xfId="48" applyFont="1" applyAlignment="1">
      <alignment horizontal="centerContinuous" vertical="top"/>
    </xf>
    <xf numFmtId="0" fontId="47" fillId="0" borderId="0" xfId="0" applyFont="1" applyAlignment="1">
      <alignment vertical="top"/>
    </xf>
    <xf numFmtId="3" fontId="54" fillId="0" borderId="13" xfId="0" applyNumberFormat="1" applyFont="1" applyBorder="1"/>
    <xf numFmtId="0" fontId="54" fillId="0" borderId="13" xfId="0" applyFont="1" applyBorder="1" applyAlignment="1">
      <alignment horizontal="right"/>
    </xf>
    <xf numFmtId="0" fontId="54" fillId="0" borderId="0" xfId="0" applyFont="1"/>
    <xf numFmtId="0" fontId="54" fillId="0" borderId="25" xfId="0" applyFont="1" applyBorder="1" applyAlignment="1">
      <alignment horizontal="centerContinuous" vertical="center"/>
    </xf>
    <xf numFmtId="0" fontId="54" fillId="0" borderId="14" xfId="0" applyFont="1" applyBorder="1" applyAlignment="1">
      <alignment horizontal="centerContinuous" vertical="center"/>
    </xf>
    <xf numFmtId="0" fontId="54" fillId="0" borderId="16" xfId="0" applyFont="1" applyBorder="1" applyAlignment="1">
      <alignment horizontal="centerContinuous" vertical="center" shrinkToFit="1"/>
    </xf>
    <xf numFmtId="177" fontId="54" fillId="0" borderId="16" xfId="48" applyFont="1" applyBorder="1" applyAlignment="1">
      <alignment horizontal="centerContinuous" vertical="center" shrinkToFit="1"/>
    </xf>
    <xf numFmtId="177" fontId="54" fillId="0" borderId="28" xfId="48" applyFont="1" applyBorder="1" applyAlignment="1">
      <alignment horizontal="center" vertical="center" shrinkToFit="1"/>
    </xf>
    <xf numFmtId="3" fontId="54" fillId="0" borderId="18" xfId="0" applyNumberFormat="1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54" fillId="0" borderId="23" xfId="0" applyFont="1" applyBorder="1" applyAlignment="1">
      <alignment horizontal="left" vertical="center" shrinkToFit="1"/>
    </xf>
    <xf numFmtId="0" fontId="54" fillId="0" borderId="23" xfId="0" applyFont="1" applyBorder="1" applyAlignment="1">
      <alignment horizontal="centerContinuous" vertical="center" shrinkToFit="1"/>
    </xf>
    <xf numFmtId="3" fontId="54" fillId="0" borderId="15" xfId="0" applyNumberFormat="1" applyFont="1" applyBorder="1" applyAlignment="1">
      <alignment horizontal="centerContinuous" vertical="center"/>
    </xf>
    <xf numFmtId="3" fontId="54" fillId="0" borderId="16" xfId="0" applyNumberFormat="1" applyFont="1" applyBorder="1" applyAlignment="1">
      <alignment horizontal="centerContinuous" vertical="center" shrinkToFit="1"/>
    </xf>
    <xf numFmtId="3" fontId="54" fillId="0" borderId="23" xfId="0" applyNumberFormat="1" applyFont="1" applyBorder="1" applyAlignment="1">
      <alignment horizontal="centerContinuous" vertical="center" shrinkToFit="1"/>
    </xf>
    <xf numFmtId="177" fontId="54" fillId="0" borderId="23" xfId="48" applyFont="1" applyBorder="1" applyAlignment="1">
      <alignment horizontal="center" vertical="center" shrinkToFit="1"/>
    </xf>
    <xf numFmtId="3" fontId="54" fillId="0" borderId="20" xfId="0" applyNumberFormat="1" applyFont="1" applyBorder="1" applyAlignment="1">
      <alignment horizontal="center" vertical="center"/>
    </xf>
    <xf numFmtId="3" fontId="54" fillId="0" borderId="25" xfId="0" applyNumberFormat="1" applyFont="1" applyBorder="1" applyAlignment="1">
      <alignment horizontal="centerContinuous" vertical="center"/>
    </xf>
    <xf numFmtId="3" fontId="54" fillId="0" borderId="14" xfId="0" applyNumberFormat="1" applyFont="1" applyBorder="1" applyAlignment="1">
      <alignment horizontal="center" vertical="center"/>
    </xf>
    <xf numFmtId="3" fontId="54" fillId="0" borderId="19" xfId="0" applyNumberFormat="1" applyFont="1" applyBorder="1" applyAlignment="1">
      <alignment horizontal="centerContinuous" vertical="center" shrinkToFit="1"/>
    </xf>
    <xf numFmtId="3" fontId="54" fillId="0" borderId="20" xfId="0" applyNumberFormat="1" applyFont="1" applyBorder="1" applyAlignment="1">
      <alignment horizontal="center" vertical="center" shrinkToFit="1"/>
    </xf>
    <xf numFmtId="177" fontId="55" fillId="0" borderId="0" xfId="33" applyFont="1" applyBorder="1" applyAlignment="1">
      <alignment horizontal="right" vertical="center"/>
    </xf>
    <xf numFmtId="177" fontId="54" fillId="0" borderId="0" xfId="33" applyFont="1" applyBorder="1" applyAlignment="1">
      <alignment horizontal="right" vertical="center"/>
    </xf>
    <xf numFmtId="0" fontId="55" fillId="0" borderId="0" xfId="0" applyFont="1"/>
    <xf numFmtId="0" fontId="55" fillId="0" borderId="16" xfId="0" quotePrefix="1" applyFont="1" applyBorder="1" applyAlignment="1">
      <alignment horizontal="center" vertical="center"/>
    </xf>
    <xf numFmtId="0" fontId="55" fillId="0" borderId="15" xfId="0" quotePrefix="1" applyFont="1" applyBorder="1" applyAlignment="1">
      <alignment horizontal="center" vertical="center"/>
    </xf>
    <xf numFmtId="3" fontId="54" fillId="0" borderId="0" xfId="0" applyNumberFormat="1" applyFont="1" applyAlignment="1">
      <alignment vertical="center"/>
    </xf>
    <xf numFmtId="3" fontId="54" fillId="0" borderId="0" xfId="48" applyNumberFormat="1" applyFont="1" applyAlignment="1">
      <alignment horizontal="right" vertical="center"/>
    </xf>
    <xf numFmtId="3" fontId="54" fillId="0" borderId="0" xfId="48" applyNumberFormat="1" applyFont="1" applyAlignment="1">
      <alignment vertical="center"/>
    </xf>
    <xf numFmtId="0" fontId="54" fillId="0" borderId="0" xfId="0" applyFont="1" applyAlignment="1">
      <alignment vertical="center"/>
    </xf>
    <xf numFmtId="3" fontId="54" fillId="0" borderId="0" xfId="0" applyNumberFormat="1" applyFont="1"/>
    <xf numFmtId="3" fontId="46" fillId="0" borderId="0" xfId="0" applyNumberFormat="1" applyFont="1"/>
    <xf numFmtId="3" fontId="46" fillId="0" borderId="0" xfId="48" applyNumberFormat="1" applyFont="1" applyAlignment="1">
      <alignment horizontal="right"/>
    </xf>
    <xf numFmtId="3" fontId="46" fillId="0" borderId="0" xfId="48" applyNumberFormat="1" applyFont="1"/>
    <xf numFmtId="0" fontId="49" fillId="0" borderId="0" xfId="0" applyFont="1" applyAlignment="1">
      <alignment vertical="center"/>
    </xf>
    <xf numFmtId="177" fontId="46" fillId="0" borderId="0" xfId="48" applyFont="1"/>
    <xf numFmtId="0" fontId="54" fillId="0" borderId="20" xfId="0" applyFont="1" applyBorder="1" applyAlignment="1">
      <alignment horizontal="centerContinuous" vertical="center"/>
    </xf>
    <xf numFmtId="177" fontId="54" fillId="0" borderId="14" xfId="48" applyFont="1" applyBorder="1" applyAlignment="1">
      <alignment horizontal="centerContinuous" vertical="center"/>
    </xf>
    <xf numFmtId="0" fontId="54" fillId="0" borderId="24" xfId="0" applyFont="1" applyBorder="1" applyAlignment="1">
      <alignment horizontal="centerContinuous" vertical="center"/>
    </xf>
    <xf numFmtId="0" fontId="54" fillId="0" borderId="0" xfId="0" applyFont="1" applyAlignment="1">
      <alignment horizontal="centerContinuous" vertical="center"/>
    </xf>
    <xf numFmtId="0" fontId="54" fillId="0" borderId="16" xfId="0" applyFont="1" applyBorder="1" applyAlignment="1">
      <alignment horizontal="centerContinuous" vertical="center"/>
    </xf>
    <xf numFmtId="0" fontId="54" fillId="0" borderId="23" xfId="0" applyFont="1" applyBorder="1" applyAlignment="1">
      <alignment horizontal="centerContinuous" vertical="center"/>
    </xf>
    <xf numFmtId="0" fontId="54" fillId="0" borderId="25" xfId="0" applyFont="1" applyBorder="1" applyAlignment="1">
      <alignment horizontal="centerContinuous" vertical="center" shrinkToFit="1"/>
    </xf>
    <xf numFmtId="0" fontId="55" fillId="0" borderId="0" xfId="0" applyFont="1" applyAlignment="1">
      <alignment shrinkToFit="1"/>
    </xf>
    <xf numFmtId="0" fontId="56" fillId="0" borderId="0" xfId="0" applyFont="1" applyAlignment="1">
      <alignment shrinkToFit="1"/>
    </xf>
    <xf numFmtId="0" fontId="46" fillId="0" borderId="0" xfId="0" applyFont="1" applyAlignment="1">
      <alignment vertical="center" shrinkToFit="1"/>
    </xf>
    <xf numFmtId="0" fontId="46" fillId="0" borderId="18" xfId="0" applyFont="1" applyBorder="1" applyAlignment="1">
      <alignment horizontal="center" vertical="center" shrinkToFit="1"/>
    </xf>
    <xf numFmtId="3" fontId="46" fillId="0" borderId="24" xfId="0" applyNumberFormat="1" applyFont="1" applyBorder="1" applyAlignment="1">
      <alignment horizontal="center" vertical="center"/>
    </xf>
    <xf numFmtId="3" fontId="46" fillId="0" borderId="11" xfId="0" applyNumberFormat="1" applyFont="1" applyBorder="1" applyAlignment="1">
      <alignment horizontal="centerContinuous" vertical="center"/>
    </xf>
    <xf numFmtId="3" fontId="46" fillId="0" borderId="14" xfId="0" applyNumberFormat="1" applyFont="1" applyBorder="1" applyAlignment="1">
      <alignment horizontal="centerContinuous" vertical="center"/>
    </xf>
    <xf numFmtId="0" fontId="46" fillId="0" borderId="24" xfId="0" applyFont="1" applyBorder="1" applyAlignment="1">
      <alignment horizontal="center" vertical="center"/>
    </xf>
    <xf numFmtId="0" fontId="58" fillId="0" borderId="0" xfId="0" applyFont="1" applyAlignment="1">
      <alignment horizontal="centerContinuous"/>
    </xf>
    <xf numFmtId="0" fontId="49" fillId="0" borderId="0" xfId="0" applyFont="1" applyAlignment="1">
      <alignment horizontal="centerContinuous" vertical="top"/>
    </xf>
    <xf numFmtId="0" fontId="47" fillId="0" borderId="0" xfId="0" applyFont="1" applyAlignment="1">
      <alignment horizontal="left" vertical="top"/>
    </xf>
    <xf numFmtId="0" fontId="54" fillId="0" borderId="19" xfId="0" applyFont="1" applyBorder="1" applyAlignment="1">
      <alignment horizontal="centerContinuous" vertical="center"/>
    </xf>
    <xf numFmtId="0" fontId="54" fillId="0" borderId="15" xfId="0" applyFont="1" applyBorder="1" applyAlignment="1">
      <alignment horizontal="centerContinuous" vertical="center"/>
    </xf>
    <xf numFmtId="0" fontId="54" fillId="0" borderId="25" xfId="0" applyFont="1" applyBorder="1" applyAlignment="1">
      <alignment horizontal="centerContinuous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Continuous" vertical="center" wrapText="1"/>
    </xf>
    <xf numFmtId="177" fontId="54" fillId="0" borderId="20" xfId="48" applyFont="1" applyBorder="1" applyAlignment="1">
      <alignment horizontal="left" vertical="center"/>
    </xf>
    <xf numFmtId="1" fontId="55" fillId="0" borderId="16" xfId="48" quotePrefix="1" applyNumberFormat="1" applyFont="1" applyBorder="1" applyAlignment="1">
      <alignment horizontal="center" vertical="center" shrinkToFit="1"/>
    </xf>
    <xf numFmtId="1" fontId="55" fillId="0" borderId="15" xfId="48" quotePrefix="1" applyNumberFormat="1" applyFont="1" applyBorder="1" applyAlignment="1">
      <alignment horizontal="center" vertical="center" shrinkToFit="1"/>
    </xf>
    <xf numFmtId="195" fontId="54" fillId="0" borderId="0" xfId="56" applyNumberFormat="1" applyFont="1" applyAlignment="1">
      <alignment horizontal="right" vertical="center"/>
    </xf>
    <xf numFmtId="195" fontId="54" fillId="0" borderId="16" xfId="56" applyNumberFormat="1" applyFont="1" applyBorder="1" applyAlignment="1">
      <alignment horizontal="right" vertical="center"/>
    </xf>
    <xf numFmtId="0" fontId="47" fillId="0" borderId="0" xfId="55" applyFont="1" applyAlignment="1">
      <alignment vertical="top"/>
    </xf>
    <xf numFmtId="0" fontId="54" fillId="0" borderId="28" xfId="55" applyFont="1" applyBorder="1" applyAlignment="1">
      <alignment horizontal="centerContinuous" vertical="center"/>
    </xf>
    <xf numFmtId="0" fontId="54" fillId="0" borderId="15" xfId="55" applyFont="1" applyBorder="1" applyAlignment="1">
      <alignment horizontal="centerContinuous" vertical="center" shrinkToFit="1"/>
    </xf>
    <xf numFmtId="0" fontId="54" fillId="0" borderId="20" xfId="55" applyFont="1" applyBorder="1" applyAlignment="1">
      <alignment horizontal="centerContinuous" vertical="center" shrinkToFit="1"/>
    </xf>
    <xf numFmtId="3" fontId="47" fillId="0" borderId="0" xfId="55" applyNumberFormat="1" applyFont="1" applyAlignment="1">
      <alignment horizontal="centerContinuous" vertical="top"/>
    </xf>
    <xf numFmtId="0" fontId="49" fillId="0" borderId="0" xfId="55" applyFont="1" applyAlignment="1">
      <alignment vertical="top"/>
    </xf>
    <xf numFmtId="0" fontId="54" fillId="0" borderId="23" xfId="55" applyFont="1" applyBorder="1" applyAlignment="1">
      <alignment vertical="center"/>
    </xf>
    <xf numFmtId="3" fontId="54" fillId="0" borderId="25" xfId="55" applyNumberFormat="1" applyFont="1" applyBorder="1" applyAlignment="1">
      <alignment horizontal="center" vertical="center"/>
    </xf>
    <xf numFmtId="177" fontId="55" fillId="0" borderId="0" xfId="35" applyFont="1" applyBorder="1" applyAlignment="1">
      <alignment horizontal="right" vertical="center"/>
    </xf>
    <xf numFmtId="191" fontId="54" fillId="0" borderId="0" xfId="35" applyNumberFormat="1" applyFont="1" applyBorder="1" applyAlignment="1">
      <alignment horizontal="right" vertical="center"/>
    </xf>
    <xf numFmtId="191" fontId="55" fillId="0" borderId="0" xfId="35" applyNumberFormat="1" applyFont="1" applyBorder="1" applyAlignment="1">
      <alignment horizontal="right" vertical="center"/>
    </xf>
    <xf numFmtId="0" fontId="55" fillId="0" borderId="0" xfId="55" applyFont="1"/>
    <xf numFmtId="0" fontId="55" fillId="0" borderId="16" xfId="55" quotePrefix="1" applyFont="1" applyBorder="1" applyAlignment="1">
      <alignment horizontal="center" vertical="center"/>
    </xf>
    <xf numFmtId="177" fontId="54" fillId="0" borderId="0" xfId="35" applyFont="1" applyBorder="1" applyAlignment="1">
      <alignment horizontal="right" vertical="center"/>
    </xf>
    <xf numFmtId="0" fontId="54" fillId="0" borderId="16" xfId="0" applyFont="1" applyBorder="1" applyAlignment="1">
      <alignment vertical="center"/>
    </xf>
    <xf numFmtId="177" fontId="54" fillId="0" borderId="14" xfId="35" applyFont="1" applyBorder="1" applyAlignment="1">
      <alignment horizontal="right" vertical="center"/>
    </xf>
    <xf numFmtId="0" fontId="46" fillId="0" borderId="0" xfId="55" applyFont="1" applyAlignment="1">
      <alignment horizontal="right" vertical="center"/>
    </xf>
    <xf numFmtId="3" fontId="51" fillId="0" borderId="0" xfId="55" applyNumberFormat="1" applyFont="1" applyAlignment="1">
      <alignment horizontal="centerContinuous" vertical="top"/>
    </xf>
    <xf numFmtId="3" fontId="50" fillId="0" borderId="0" xfId="55" applyNumberFormat="1" applyFont="1" applyAlignment="1">
      <alignment horizontal="centerContinuous" vertical="top"/>
    </xf>
    <xf numFmtId="0" fontId="50" fillId="0" borderId="0" xfId="55" applyFont="1" applyAlignment="1">
      <alignment horizontal="centerContinuous" vertical="top"/>
    </xf>
    <xf numFmtId="0" fontId="54" fillId="0" borderId="28" xfId="55" applyFont="1" applyBorder="1" applyAlignment="1">
      <alignment horizontal="center" vertical="center" wrapText="1"/>
    </xf>
    <xf numFmtId="0" fontId="54" fillId="0" borderId="26" xfId="55" applyFont="1" applyBorder="1" applyAlignment="1">
      <alignment horizontal="center" vertical="center" wrapText="1"/>
    </xf>
    <xf numFmtId="0" fontId="54" fillId="0" borderId="29" xfId="55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 shrinkToFit="1"/>
    </xf>
    <xf numFmtId="0" fontId="46" fillId="0" borderId="28" xfId="0" applyFont="1" applyBorder="1" applyAlignment="1">
      <alignment horizontal="center" vertical="center" wrapText="1" shrinkToFit="1"/>
    </xf>
    <xf numFmtId="0" fontId="46" fillId="0" borderId="28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55" applyFont="1" applyBorder="1" applyAlignment="1">
      <alignment horizontal="center" vertical="center" wrapText="1" shrinkToFit="1"/>
    </xf>
    <xf numFmtId="0" fontId="46" fillId="0" borderId="25" xfId="55" applyFont="1" applyBorder="1" applyAlignment="1">
      <alignment horizontal="center" vertical="center" wrapText="1" shrinkToFit="1"/>
    </xf>
    <xf numFmtId="0" fontId="46" fillId="0" borderId="14" xfId="55" applyFont="1" applyBorder="1" applyAlignment="1">
      <alignment horizontal="center" vertical="center" wrapText="1" shrinkToFit="1"/>
    </xf>
    <xf numFmtId="0" fontId="46" fillId="0" borderId="19" xfId="0" applyFont="1" applyBorder="1" applyAlignment="1">
      <alignment horizontal="center" vertical="center" wrapText="1" shrinkToFit="1"/>
    </xf>
    <xf numFmtId="0" fontId="46" fillId="0" borderId="20" xfId="0" applyFont="1" applyBorder="1" applyAlignment="1">
      <alignment horizontal="center" vertical="center" wrapText="1" shrinkToFit="1"/>
    </xf>
    <xf numFmtId="0" fontId="46" fillId="0" borderId="25" xfId="0" applyFont="1" applyBorder="1" applyAlignment="1">
      <alignment horizontal="center" vertical="center" wrapText="1" shrinkToFit="1"/>
    </xf>
    <xf numFmtId="0" fontId="46" fillId="0" borderId="14" xfId="0" applyFont="1" applyBorder="1" applyAlignment="1">
      <alignment horizontal="center" vertical="center" wrapText="1" shrinkToFit="1"/>
    </xf>
    <xf numFmtId="0" fontId="54" fillId="0" borderId="15" xfId="55" quotePrefix="1" applyFont="1" applyBorder="1" applyAlignment="1">
      <alignment horizontal="center" vertical="center"/>
    </xf>
    <xf numFmtId="0" fontId="57" fillId="0" borderId="0" xfId="55" applyFont="1" applyAlignment="1">
      <alignment vertical="center"/>
    </xf>
    <xf numFmtId="180" fontId="63" fillId="0" borderId="0" xfId="0" applyNumberFormat="1" applyFont="1" applyAlignment="1">
      <alignment horizontal="right" vertical="center"/>
    </xf>
    <xf numFmtId="41" fontId="63" fillId="0" borderId="0" xfId="34" applyFont="1" applyBorder="1" applyAlignment="1">
      <alignment horizontal="right" vertical="center"/>
    </xf>
    <xf numFmtId="196" fontId="46" fillId="0" borderId="0" xfId="34" applyNumberFormat="1" applyFont="1" applyBorder="1" applyAlignment="1">
      <alignment horizontal="right" vertical="center"/>
    </xf>
    <xf numFmtId="196" fontId="46" fillId="0" borderId="0" xfId="0" applyNumberFormat="1" applyFont="1" applyAlignment="1">
      <alignment horizontal="right" vertical="center" shrinkToFit="1"/>
    </xf>
    <xf numFmtId="196" fontId="46" fillId="0" borderId="16" xfId="0" applyNumberFormat="1" applyFont="1" applyBorder="1" applyAlignment="1">
      <alignment horizontal="right" vertical="center" shrinkToFit="1"/>
    </xf>
    <xf numFmtId="3" fontId="54" fillId="0" borderId="0" xfId="55" applyNumberFormat="1" applyFont="1" applyAlignment="1">
      <alignment vertical="center"/>
    </xf>
    <xf numFmtId="177" fontId="46" fillId="0" borderId="0" xfId="33" applyFont="1" applyFill="1" applyBorder="1" applyAlignment="1">
      <alignment vertical="center"/>
    </xf>
    <xf numFmtId="3" fontId="48" fillId="0" borderId="0" xfId="55" applyNumberFormat="1" applyFont="1"/>
    <xf numFmtId="177" fontId="65" fillId="0" borderId="0" xfId="33" applyFont="1" applyFill="1" applyBorder="1" applyAlignment="1">
      <alignment vertical="center"/>
    </xf>
    <xf numFmtId="0" fontId="54" fillId="0" borderId="19" xfId="0" applyFont="1" applyBorder="1" applyAlignment="1">
      <alignment horizontal="center" vertical="center"/>
    </xf>
    <xf numFmtId="177" fontId="57" fillId="0" borderId="0" xfId="35" applyFont="1" applyBorder="1" applyAlignment="1">
      <alignment horizontal="right" vertical="center"/>
    </xf>
    <xf numFmtId="191" fontId="54" fillId="0" borderId="16" xfId="35" applyNumberFormat="1" applyFont="1" applyBorder="1" applyAlignment="1">
      <alignment horizontal="right" vertical="center"/>
    </xf>
    <xf numFmtId="0" fontId="46" fillId="0" borderId="14" xfId="55" applyFont="1" applyBorder="1" applyAlignment="1">
      <alignment horizontal="center" vertical="center" wrapText="1"/>
    </xf>
    <xf numFmtId="0" fontId="60" fillId="0" borderId="0" xfId="55" applyFont="1"/>
    <xf numFmtId="0" fontId="46" fillId="0" borderId="0" xfId="55" applyFont="1" applyAlignment="1">
      <alignment horizontal="right"/>
    </xf>
    <xf numFmtId="177" fontId="54" fillId="0" borderId="29" xfId="48" applyFont="1" applyBorder="1" applyAlignment="1">
      <alignment horizontal="centerContinuous" vertical="center"/>
    </xf>
    <xf numFmtId="177" fontId="54" fillId="0" borderId="15" xfId="35" applyFont="1" applyBorder="1" applyAlignment="1">
      <alignment horizontal="right" vertical="center"/>
    </xf>
    <xf numFmtId="1" fontId="57" fillId="0" borderId="0" xfId="55" applyNumberFormat="1" applyFont="1" applyAlignment="1">
      <alignment horizontal="center" vertical="center"/>
    </xf>
    <xf numFmtId="177" fontId="57" fillId="0" borderId="15" xfId="35" applyFont="1" applyBorder="1" applyAlignment="1">
      <alignment horizontal="center" vertical="center" shrinkToFit="1"/>
    </xf>
    <xf numFmtId="3" fontId="54" fillId="0" borderId="16" xfId="48" applyNumberFormat="1" applyFont="1" applyBorder="1" applyAlignment="1">
      <alignment horizontal="distributed" vertical="center"/>
    </xf>
    <xf numFmtId="3" fontId="68" fillId="0" borderId="0" xfId="0" applyNumberFormat="1" applyFont="1" applyAlignment="1">
      <alignment horizontal="right" vertical="center" wrapText="1"/>
    </xf>
    <xf numFmtId="0" fontId="54" fillId="0" borderId="15" xfId="48" applyNumberFormat="1" applyFont="1" applyBorder="1" applyAlignment="1">
      <alignment horizontal="center" vertical="center" shrinkToFit="1"/>
    </xf>
    <xf numFmtId="0" fontId="57" fillId="0" borderId="15" xfId="55" quotePrefix="1" applyFont="1" applyBorder="1" applyAlignment="1">
      <alignment horizontal="center" vertical="center" shrinkToFit="1"/>
    </xf>
    <xf numFmtId="0" fontId="46" fillId="0" borderId="15" xfId="48" applyNumberFormat="1" applyFont="1" applyBorder="1" applyAlignment="1">
      <alignment horizontal="center" vertical="center" wrapText="1"/>
    </xf>
    <xf numFmtId="0" fontId="54" fillId="0" borderId="20" xfId="48" applyNumberFormat="1" applyFont="1" applyBorder="1" applyAlignment="1">
      <alignment horizontal="center" vertical="center" shrinkToFit="1"/>
    </xf>
    <xf numFmtId="0" fontId="54" fillId="0" borderId="0" xfId="55" applyFont="1" applyAlignment="1">
      <alignment horizontal="right"/>
    </xf>
    <xf numFmtId="0" fontId="54" fillId="0" borderId="15" xfId="0" applyFont="1" applyBorder="1" applyAlignment="1">
      <alignment vertical="center"/>
    </xf>
    <xf numFmtId="0" fontId="54" fillId="0" borderId="14" xfId="0" applyFont="1" applyBorder="1" applyAlignment="1">
      <alignment horizontal="center" vertical="center"/>
    </xf>
    <xf numFmtId="0" fontId="54" fillId="0" borderId="16" xfId="0" quotePrefix="1" applyFont="1" applyBorder="1" applyAlignment="1">
      <alignment horizontal="center" vertical="center"/>
    </xf>
    <xf numFmtId="0" fontId="54" fillId="0" borderId="15" xfId="0" quotePrefix="1" applyFont="1" applyBorder="1" applyAlignment="1">
      <alignment horizontal="center" vertical="center"/>
    </xf>
    <xf numFmtId="0" fontId="57" fillId="0" borderId="0" xfId="0" applyFont="1"/>
    <xf numFmtId="0" fontId="57" fillId="0" borderId="0" xfId="0" quotePrefix="1" applyFont="1" applyAlignment="1">
      <alignment horizontal="center" vertical="center"/>
    </xf>
    <xf numFmtId="181" fontId="57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right" vertical="center"/>
    </xf>
    <xf numFmtId="0" fontId="47" fillId="0" borderId="0" xfId="0" applyFont="1" applyAlignment="1">
      <alignment horizontal="centerContinuous" vertical="top" shrinkToFit="1"/>
    </xf>
    <xf numFmtId="0" fontId="54" fillId="0" borderId="26" xfId="0" applyFont="1" applyBorder="1" applyAlignment="1">
      <alignment horizontal="centerContinuous" vertical="center"/>
    </xf>
    <xf numFmtId="0" fontId="54" fillId="0" borderId="18" xfId="0" applyFont="1" applyBorder="1" applyAlignment="1">
      <alignment horizontal="centerContinuous" vertical="center" shrinkToFit="1"/>
    </xf>
    <xf numFmtId="0" fontId="54" fillId="0" borderId="24" xfId="0" applyFont="1" applyBorder="1" applyAlignment="1">
      <alignment horizontal="center" vertical="center" shrinkToFit="1"/>
    </xf>
    <xf numFmtId="0" fontId="54" fillId="0" borderId="23" xfId="0" applyFont="1" applyBorder="1" applyAlignment="1">
      <alignment horizontal="left" vertical="center"/>
    </xf>
    <xf numFmtId="0" fontId="54" fillId="0" borderId="23" xfId="0" applyFont="1" applyBorder="1" applyAlignment="1">
      <alignment vertical="center"/>
    </xf>
    <xf numFmtId="0" fontId="54" fillId="0" borderId="15" xfId="0" applyFont="1" applyBorder="1" applyAlignment="1">
      <alignment horizontal="centerContinuous" vertical="center" shrinkToFit="1"/>
    </xf>
    <xf numFmtId="0" fontId="54" fillId="0" borderId="20" xfId="0" applyFont="1" applyBorder="1" applyAlignment="1">
      <alignment horizontal="centerContinuous" vertical="center" shrinkToFit="1"/>
    </xf>
    <xf numFmtId="0" fontId="54" fillId="0" borderId="25" xfId="0" applyFont="1" applyBorder="1" applyAlignment="1">
      <alignment horizontal="center" vertical="center"/>
    </xf>
    <xf numFmtId="177" fontId="54" fillId="0" borderId="0" xfId="33" quotePrefix="1" applyFont="1" applyBorder="1" applyAlignment="1">
      <alignment horizontal="right" vertical="center"/>
    </xf>
    <xf numFmtId="177" fontId="54" fillId="0" borderId="0" xfId="0" applyNumberFormat="1" applyFont="1" applyAlignment="1">
      <alignment horizontal="right" vertical="center"/>
    </xf>
    <xf numFmtId="177" fontId="54" fillId="0" borderId="0" xfId="35" applyFont="1" applyFill="1" applyBorder="1" applyAlignment="1">
      <alignment vertical="center"/>
    </xf>
    <xf numFmtId="192" fontId="54" fillId="0" borderId="0" xfId="35" applyNumberFormat="1" applyFont="1" applyFill="1" applyBorder="1" applyAlignment="1">
      <alignment vertical="center"/>
    </xf>
    <xf numFmtId="177" fontId="54" fillId="0" borderId="15" xfId="35" applyFont="1" applyFill="1" applyBorder="1" applyAlignment="1">
      <alignment horizontal="right" vertical="center"/>
    </xf>
    <xf numFmtId="177" fontId="54" fillId="0" borderId="0" xfId="35" applyFont="1" applyFill="1" applyBorder="1" applyAlignment="1">
      <alignment horizontal="right" vertical="center"/>
    </xf>
    <xf numFmtId="177" fontId="54" fillId="0" borderId="20" xfId="35" applyFont="1" applyFill="1" applyBorder="1" applyAlignment="1">
      <alignment horizontal="right" vertical="center"/>
    </xf>
    <xf numFmtId="196" fontId="46" fillId="0" borderId="0" xfId="56" applyNumberFormat="1" applyFont="1" applyAlignment="1">
      <alignment horizontal="right" vertical="center"/>
    </xf>
    <xf numFmtId="197" fontId="46" fillId="0" borderId="0" xfId="605" applyNumberFormat="1" applyFont="1" applyFill="1" applyBorder="1" applyAlignment="1">
      <alignment vertical="center" shrinkToFit="1"/>
    </xf>
    <xf numFmtId="196" fontId="46" fillId="0" borderId="0" xfId="56" quotePrefix="1" applyNumberFormat="1" applyFont="1" applyAlignment="1">
      <alignment horizontal="right" vertical="center"/>
    </xf>
    <xf numFmtId="191" fontId="55" fillId="0" borderId="0" xfId="35" applyNumberFormat="1" applyFont="1" applyFill="1" applyBorder="1" applyAlignment="1">
      <alignment horizontal="right" vertical="center"/>
    </xf>
    <xf numFmtId="180" fontId="54" fillId="0" borderId="0" xfId="34" applyNumberFormat="1" applyFont="1" applyFill="1" applyAlignment="1">
      <alignment horizontal="right" vertical="center"/>
    </xf>
    <xf numFmtId="177" fontId="54" fillId="0" borderId="14" xfId="35" applyFont="1" applyFill="1" applyBorder="1" applyAlignment="1">
      <alignment horizontal="right" vertical="center"/>
    </xf>
    <xf numFmtId="177" fontId="57" fillId="0" borderId="14" xfId="35" applyFont="1" applyBorder="1" applyAlignment="1">
      <alignment horizontal="right" vertical="center"/>
    </xf>
    <xf numFmtId="177" fontId="55" fillId="0" borderId="16" xfId="35" applyFont="1" applyFill="1" applyBorder="1" applyAlignment="1">
      <alignment horizontal="right" vertical="center" shrinkToFit="1"/>
    </xf>
    <xf numFmtId="3" fontId="46" fillId="0" borderId="40" xfId="0" applyNumberFormat="1" applyFont="1" applyBorder="1" applyAlignment="1">
      <alignment horizontal="centerContinuous" vertical="center"/>
    </xf>
    <xf numFmtId="196" fontId="46" fillId="0" borderId="0" xfId="50" applyNumberFormat="1" applyFont="1" applyAlignment="1">
      <alignment vertical="center" wrapText="1"/>
    </xf>
    <xf numFmtId="196" fontId="46" fillId="0" borderId="0" xfId="56" applyNumberFormat="1" applyFont="1" applyAlignment="1">
      <alignment vertical="center"/>
    </xf>
    <xf numFmtId="196" fontId="46" fillId="0" borderId="0" xfId="0" applyNumberFormat="1" applyFont="1" applyAlignment="1">
      <alignment horizontal="right" vertical="center" wrapText="1"/>
    </xf>
    <xf numFmtId="177" fontId="46" fillId="0" borderId="0" xfId="33" applyFont="1" applyBorder="1" applyAlignment="1">
      <alignment horizontal="right" vertical="center"/>
    </xf>
    <xf numFmtId="177" fontId="46" fillId="0" borderId="0" xfId="33" applyFont="1" applyFill="1" applyBorder="1" applyAlignment="1">
      <alignment horizontal="right" vertical="center" shrinkToFit="1"/>
    </xf>
    <xf numFmtId="177" fontId="63" fillId="0" borderId="0" xfId="33" applyFont="1" applyBorder="1" applyAlignment="1">
      <alignment horizontal="right" vertical="center"/>
    </xf>
    <xf numFmtId="3" fontId="46" fillId="0" borderId="16" xfId="0" applyNumberFormat="1" applyFont="1" applyBorder="1" applyAlignment="1">
      <alignment horizontal="right" vertical="center" shrinkToFit="1"/>
    </xf>
    <xf numFmtId="177" fontId="54" fillId="0" borderId="20" xfId="48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20" xfId="0" applyFont="1" applyBorder="1" applyAlignment="1">
      <alignment horizontal="center" vertical="center"/>
    </xf>
    <xf numFmtId="0" fontId="70" fillId="0" borderId="24" xfId="609" applyFont="1" applyBorder="1" applyAlignment="1">
      <alignment horizontal="center" vertical="center" shrinkToFit="1"/>
    </xf>
    <xf numFmtId="0" fontId="70" fillId="0" borderId="25" xfId="609" applyFont="1" applyBorder="1" applyAlignment="1">
      <alignment horizontal="center" wrapText="1" shrinkToFit="1"/>
    </xf>
    <xf numFmtId="0" fontId="70" fillId="0" borderId="25" xfId="609" applyFont="1" applyBorder="1" applyAlignment="1">
      <alignment horizontal="center" shrinkToFit="1"/>
    </xf>
    <xf numFmtId="199" fontId="74" fillId="0" borderId="0" xfId="606" applyNumberFormat="1" applyFont="1" applyFill="1" applyBorder="1" applyAlignment="1">
      <alignment vertical="center"/>
    </xf>
    <xf numFmtId="200" fontId="74" fillId="0" borderId="0" xfId="606" applyNumberFormat="1" applyFont="1" applyFill="1" applyBorder="1" applyAlignment="1">
      <alignment vertical="center"/>
    </xf>
    <xf numFmtId="0" fontId="69" fillId="0" borderId="0" xfId="0" applyFont="1"/>
    <xf numFmtId="3" fontId="46" fillId="0" borderId="37" xfId="0" applyNumberFormat="1" applyFont="1" applyBorder="1" applyAlignment="1">
      <alignment horizontal="center" vertical="center"/>
    </xf>
    <xf numFmtId="191" fontId="54" fillId="0" borderId="0" xfId="35" applyNumberFormat="1" applyFont="1" applyFill="1" applyBorder="1" applyAlignment="1">
      <alignment horizontal="right" vertical="center"/>
    </xf>
    <xf numFmtId="191" fontId="54" fillId="0" borderId="14" xfId="35" applyNumberFormat="1" applyFont="1" applyFill="1" applyBorder="1" applyAlignment="1">
      <alignment horizontal="right" vertical="center"/>
    </xf>
    <xf numFmtId="192" fontId="54" fillId="0" borderId="0" xfId="35" applyNumberFormat="1" applyFont="1" applyFill="1" applyBorder="1" applyAlignment="1">
      <alignment horizontal="right" vertical="center"/>
    </xf>
    <xf numFmtId="0" fontId="54" fillId="0" borderId="27" xfId="55" applyFont="1" applyBorder="1" applyAlignment="1">
      <alignment horizontal="centerContinuous" vertical="center"/>
    </xf>
    <xf numFmtId="0" fontId="54" fillId="0" borderId="23" xfId="55" applyFont="1" applyBorder="1" applyAlignment="1">
      <alignment horizontal="center" vertical="center"/>
    </xf>
    <xf numFmtId="3" fontId="54" fillId="0" borderId="23" xfId="55" applyNumberFormat="1" applyFont="1" applyBorder="1" applyAlignment="1">
      <alignment horizontal="center" vertical="center"/>
    </xf>
    <xf numFmtId="3" fontId="54" fillId="0" borderId="25" xfId="55" applyNumberFormat="1" applyFont="1" applyBorder="1" applyAlignment="1">
      <alignment horizontal="center" vertical="center" shrinkToFit="1"/>
    </xf>
    <xf numFmtId="191" fontId="54" fillId="0" borderId="0" xfId="35" applyNumberFormat="1" applyFont="1" applyFill="1" applyBorder="1" applyAlignment="1">
      <alignment vertical="center"/>
    </xf>
    <xf numFmtId="3" fontId="54" fillId="0" borderId="0" xfId="35" applyNumberFormat="1" applyFont="1" applyFill="1" applyBorder="1" applyAlignment="1">
      <alignment horizontal="right" vertical="center" shrinkToFit="1"/>
    </xf>
    <xf numFmtId="3" fontId="54" fillId="0" borderId="0" xfId="55" applyNumberFormat="1" applyFont="1"/>
    <xf numFmtId="0" fontId="55" fillId="0" borderId="16" xfId="0" quotePrefix="1" applyFont="1" applyBorder="1" applyAlignment="1">
      <alignment horizontal="center" vertical="center" shrinkToFit="1"/>
    </xf>
    <xf numFmtId="3" fontId="55" fillId="0" borderId="0" xfId="33" applyNumberFormat="1" applyFont="1" applyFill="1" applyBorder="1" applyAlignment="1">
      <alignment horizontal="right" vertical="center" shrinkToFit="1"/>
    </xf>
    <xf numFmtId="177" fontId="55" fillId="0" borderId="0" xfId="33" applyFont="1" applyFill="1" applyBorder="1" applyAlignment="1">
      <alignment vertical="center" shrinkToFit="1"/>
    </xf>
    <xf numFmtId="177" fontId="56" fillId="0" borderId="0" xfId="33" quotePrefix="1" applyFont="1" applyFill="1" applyBorder="1" applyAlignment="1">
      <alignment horizontal="right" vertical="center" shrinkToFit="1"/>
    </xf>
    <xf numFmtId="177" fontId="55" fillId="0" borderId="0" xfId="33" quotePrefix="1" applyFont="1" applyFill="1" applyBorder="1" applyAlignment="1">
      <alignment horizontal="right" vertical="center" shrinkToFit="1"/>
    </xf>
    <xf numFmtId="177" fontId="55" fillId="0" borderId="0" xfId="33" applyFont="1" applyFill="1" applyBorder="1" applyAlignment="1">
      <alignment horizontal="right" vertical="center" shrinkToFit="1"/>
    </xf>
    <xf numFmtId="177" fontId="55" fillId="0" borderId="0" xfId="0" applyNumberFormat="1" applyFont="1" applyAlignment="1">
      <alignment vertical="center" shrinkToFit="1"/>
    </xf>
    <xf numFmtId="0" fontId="55" fillId="0" borderId="15" xfId="0" quotePrefix="1" applyFont="1" applyBorder="1" applyAlignment="1">
      <alignment horizontal="center" vertical="center" shrinkToFit="1"/>
    </xf>
    <xf numFmtId="177" fontId="46" fillId="0" borderId="0" xfId="33" applyFont="1" applyFill="1" applyBorder="1" applyAlignment="1">
      <alignment horizontal="right" vertical="center"/>
    </xf>
    <xf numFmtId="3" fontId="54" fillId="0" borderId="0" xfId="0" applyNumberFormat="1" applyFont="1" applyAlignment="1">
      <alignment horizontal="right" vertical="center"/>
    </xf>
    <xf numFmtId="177" fontId="54" fillId="0" borderId="0" xfId="48" applyFont="1" applyAlignment="1">
      <alignment horizontal="right" vertical="center"/>
    </xf>
    <xf numFmtId="3" fontId="46" fillId="0" borderId="0" xfId="0" applyNumberFormat="1" applyFont="1" applyAlignment="1">
      <alignment horizontal="right" vertical="center"/>
    </xf>
    <xf numFmtId="0" fontId="46" fillId="0" borderId="0" xfId="0" applyFont="1" applyAlignment="1">
      <alignment horizontal="right" vertical="center"/>
    </xf>
    <xf numFmtId="177" fontId="46" fillId="0" borderId="0" xfId="48" applyFont="1" applyAlignment="1">
      <alignment horizontal="right" vertical="center"/>
    </xf>
    <xf numFmtId="0" fontId="49" fillId="0" borderId="0" xfId="0" applyFont="1" applyAlignment="1">
      <alignment horizontal="right"/>
    </xf>
    <xf numFmtId="177" fontId="46" fillId="0" borderId="0" xfId="48" applyFont="1" applyAlignment="1">
      <alignment horizontal="right"/>
    </xf>
    <xf numFmtId="3" fontId="49" fillId="0" borderId="0" xfId="0" applyNumberFormat="1" applyFont="1" applyAlignment="1">
      <alignment horizontal="right"/>
    </xf>
    <xf numFmtId="0" fontId="54" fillId="0" borderId="26" xfId="55" applyFont="1" applyBorder="1" applyAlignment="1">
      <alignment horizontal="center" vertical="center" shrinkToFit="1"/>
    </xf>
    <xf numFmtId="0" fontId="54" fillId="0" borderId="28" xfId="55" applyFont="1" applyBorder="1" applyAlignment="1">
      <alignment horizontal="center" vertical="center" shrinkToFit="1"/>
    </xf>
    <xf numFmtId="0" fontId="54" fillId="0" borderId="28" xfId="55" applyFont="1" applyBorder="1" applyAlignment="1">
      <alignment horizontal="centerContinuous" vertical="center" shrinkToFit="1"/>
    </xf>
    <xf numFmtId="0" fontId="54" fillId="0" borderId="23" xfId="55" applyFont="1" applyBorder="1" applyAlignment="1">
      <alignment horizontal="centerContinuous" vertical="center" shrinkToFit="1"/>
    </xf>
    <xf numFmtId="0" fontId="54" fillId="0" borderId="15" xfId="55" applyFont="1" applyBorder="1" applyAlignment="1">
      <alignment horizontal="center" vertical="center" shrinkToFit="1"/>
    </xf>
    <xf numFmtId="0" fontId="54" fillId="0" borderId="20" xfId="55" applyFont="1" applyBorder="1" applyAlignment="1">
      <alignment horizontal="center" vertical="center"/>
    </xf>
    <xf numFmtId="0" fontId="54" fillId="0" borderId="20" xfId="55" applyFont="1" applyBorder="1" applyAlignment="1">
      <alignment horizontal="center" vertical="center" shrinkToFit="1"/>
    </xf>
    <xf numFmtId="0" fontId="73" fillId="0" borderId="25" xfId="609" applyFont="1" applyBorder="1" applyAlignment="1">
      <alignment horizontal="center" wrapText="1" shrinkToFit="1"/>
    </xf>
    <xf numFmtId="0" fontId="54" fillId="0" borderId="25" xfId="55" applyFont="1" applyBorder="1" applyAlignment="1">
      <alignment horizontal="centerContinuous" vertical="center" shrinkToFit="1"/>
    </xf>
    <xf numFmtId="177" fontId="54" fillId="0" borderId="0" xfId="33" applyFont="1" applyFill="1" applyBorder="1" applyAlignment="1">
      <alignment horizontal="right" vertical="center" shrinkToFit="1"/>
    </xf>
    <xf numFmtId="0" fontId="54" fillId="0" borderId="15" xfId="55" quotePrefix="1" applyFont="1" applyBorder="1" applyAlignment="1">
      <alignment horizontal="center" vertical="center" shrinkToFit="1"/>
    </xf>
    <xf numFmtId="0" fontId="57" fillId="0" borderId="0" xfId="55" applyFont="1" applyAlignment="1">
      <alignment vertical="center" shrinkToFit="1"/>
    </xf>
    <xf numFmtId="0" fontId="54" fillId="0" borderId="0" xfId="55" applyFont="1" applyAlignment="1">
      <alignment vertical="center" shrinkToFit="1"/>
    </xf>
    <xf numFmtId="0" fontId="54" fillId="0" borderId="16" xfId="55" quotePrefix="1" applyFont="1" applyBorder="1" applyAlignment="1">
      <alignment horizontal="center" vertical="center" shrinkToFit="1"/>
    </xf>
    <xf numFmtId="0" fontId="63" fillId="0" borderId="0" xfId="609" applyFont="1" applyAlignment="1"/>
    <xf numFmtId="0" fontId="63" fillId="0" borderId="0" xfId="609" applyFont="1" applyAlignment="1">
      <alignment horizontal="right"/>
    </xf>
    <xf numFmtId="0" fontId="63" fillId="0" borderId="0" xfId="57" applyFont="1"/>
    <xf numFmtId="0" fontId="63" fillId="0" borderId="25" xfId="609" applyFont="1" applyBorder="1" applyAlignment="1">
      <alignment horizontal="center" vertical="center" wrapText="1"/>
    </xf>
    <xf numFmtId="0" fontId="77" fillId="0" borderId="24" xfId="609" applyFont="1" applyBorder="1" applyAlignment="1">
      <alignment horizontal="center" vertical="center" shrinkToFit="1"/>
    </xf>
    <xf numFmtId="0" fontId="77" fillId="0" borderId="25" xfId="609" applyFont="1" applyBorder="1" applyAlignment="1">
      <alignment horizontal="center" wrapText="1" shrinkToFit="1"/>
    </xf>
    <xf numFmtId="0" fontId="70" fillId="0" borderId="24" xfId="609" applyFont="1" applyBorder="1" applyAlignment="1">
      <alignment horizontal="center" vertical="center" wrapText="1" shrinkToFit="1"/>
    </xf>
    <xf numFmtId="0" fontId="81" fillId="0" borderId="0" xfId="0" applyFont="1"/>
    <xf numFmtId="177" fontId="54" fillId="0" borderId="21" xfId="48" applyFont="1" applyBorder="1" applyAlignment="1">
      <alignment horizontal="center" vertical="center"/>
    </xf>
    <xf numFmtId="177" fontId="54" fillId="0" borderId="16" xfId="48" applyFont="1" applyBorder="1" applyAlignment="1">
      <alignment horizontal="center" vertical="center"/>
    </xf>
    <xf numFmtId="177" fontId="54" fillId="0" borderId="19" xfId="48" applyFont="1" applyBorder="1" applyAlignment="1">
      <alignment horizontal="center" vertical="center"/>
    </xf>
    <xf numFmtId="0" fontId="54" fillId="0" borderId="15" xfId="55" applyFont="1" applyBorder="1" applyAlignment="1">
      <alignment horizontal="center" vertical="center"/>
    </xf>
    <xf numFmtId="0" fontId="54" fillId="0" borderId="16" xfId="55" applyFont="1" applyBorder="1" applyAlignment="1">
      <alignment horizontal="center" vertical="center"/>
    </xf>
    <xf numFmtId="0" fontId="57" fillId="0" borderId="14" xfId="55" quotePrefix="1" applyFont="1" applyBorder="1" applyAlignment="1">
      <alignment horizontal="center" vertical="center"/>
    </xf>
    <xf numFmtId="177" fontId="57" fillId="0" borderId="14" xfId="35" applyFont="1" applyFill="1" applyBorder="1" applyAlignment="1">
      <alignment horizontal="right" vertical="center"/>
    </xf>
    <xf numFmtId="0" fontId="57" fillId="0" borderId="20" xfId="55" quotePrefix="1" applyFont="1" applyBorder="1" applyAlignment="1">
      <alignment horizontal="center" vertical="center"/>
    </xf>
    <xf numFmtId="177" fontId="54" fillId="0" borderId="21" xfId="48" applyFont="1" applyBorder="1" applyAlignment="1">
      <alignment horizontal="center" vertical="center"/>
    </xf>
    <xf numFmtId="177" fontId="54" fillId="0" borderId="16" xfId="48" applyFont="1" applyBorder="1" applyAlignment="1">
      <alignment horizontal="center" vertical="center"/>
    </xf>
    <xf numFmtId="177" fontId="54" fillId="0" borderId="19" xfId="48" applyFont="1" applyBorder="1" applyAlignment="1">
      <alignment horizontal="center" vertical="center"/>
    </xf>
    <xf numFmtId="3" fontId="46" fillId="0" borderId="14" xfId="0" applyNumberFormat="1" applyFont="1" applyBorder="1" applyAlignment="1">
      <alignment horizontal="center" vertical="center" shrinkToFit="1"/>
    </xf>
    <xf numFmtId="0" fontId="46" fillId="0" borderId="33" xfId="0" applyFont="1" applyBorder="1" applyAlignment="1">
      <alignment horizontal="center" vertical="center"/>
    </xf>
    <xf numFmtId="0" fontId="54" fillId="0" borderId="19" xfId="55" applyFont="1" applyBorder="1" applyAlignment="1">
      <alignment horizontal="center" vertical="center"/>
    </xf>
    <xf numFmtId="0" fontId="57" fillId="0" borderId="19" xfId="0" quotePrefix="1" applyFont="1" applyBorder="1" applyAlignment="1">
      <alignment horizontal="center" vertical="center"/>
    </xf>
    <xf numFmtId="0" fontId="57" fillId="0" borderId="20" xfId="0" quotePrefix="1" applyFont="1" applyBorder="1" applyAlignment="1">
      <alignment horizontal="center" vertical="center"/>
    </xf>
    <xf numFmtId="177" fontId="56" fillId="0" borderId="14" xfId="35" applyFont="1" applyFill="1" applyBorder="1" applyAlignment="1">
      <alignment horizontal="right" vertical="center" shrinkToFit="1"/>
    </xf>
    <xf numFmtId="3" fontId="55" fillId="0" borderId="0" xfId="35" applyNumberFormat="1" applyFont="1" applyFill="1" applyBorder="1" applyAlignment="1">
      <alignment horizontal="right" vertical="center" shrinkToFit="1"/>
    </xf>
    <xf numFmtId="3" fontId="54" fillId="0" borderId="0" xfId="0" applyNumberFormat="1" applyFont="1" applyFill="1" applyBorder="1" applyAlignment="1">
      <alignment horizontal="right" vertical="center" shrinkToFit="1"/>
    </xf>
    <xf numFmtId="37" fontId="54" fillId="0" borderId="0" xfId="0" applyNumberFormat="1" applyFont="1" applyFill="1" applyBorder="1" applyAlignment="1">
      <alignment horizontal="right" vertical="center" shrinkToFit="1"/>
    </xf>
    <xf numFmtId="0" fontId="55" fillId="0" borderId="0" xfId="55" applyFont="1" applyFill="1" applyBorder="1" applyAlignment="1">
      <alignment horizontal="center" vertical="center" shrinkToFit="1"/>
    </xf>
    <xf numFmtId="3" fontId="54" fillId="0" borderId="0" xfId="0" applyNumberFormat="1" applyFont="1" applyBorder="1" applyAlignment="1">
      <alignment horizontal="right" vertical="center" shrinkToFit="1"/>
    </xf>
    <xf numFmtId="0" fontId="46" fillId="0" borderId="33" xfId="0" applyFont="1" applyBorder="1" applyAlignment="1">
      <alignment horizontal="center" vertical="center" shrinkToFit="1"/>
    </xf>
    <xf numFmtId="0" fontId="46" fillId="0" borderId="16" xfId="0" applyFont="1" applyBorder="1" applyAlignment="1">
      <alignment horizontal="center" vertical="center" shrinkToFit="1"/>
    </xf>
    <xf numFmtId="0" fontId="46" fillId="0" borderId="19" xfId="0" applyFont="1" applyBorder="1" applyAlignment="1">
      <alignment horizontal="center" vertical="center" shrinkToFit="1"/>
    </xf>
    <xf numFmtId="0" fontId="55" fillId="0" borderId="16" xfId="55" quotePrefix="1" applyFont="1" applyBorder="1" applyAlignment="1">
      <alignment horizontal="center" vertical="center" shrinkToFit="1"/>
    </xf>
    <xf numFmtId="0" fontId="55" fillId="0" borderId="16" xfId="55" quotePrefix="1" applyFont="1" applyFill="1" applyBorder="1" applyAlignment="1">
      <alignment horizontal="center" vertical="center" shrinkToFit="1"/>
    </xf>
    <xf numFmtId="0" fontId="56" fillId="0" borderId="19" xfId="55" quotePrefix="1" applyFont="1" applyFill="1" applyBorder="1" applyAlignment="1">
      <alignment horizontal="center" vertical="center" shrinkToFit="1"/>
    </xf>
    <xf numFmtId="203" fontId="74" fillId="0" borderId="14" xfId="605" applyNumberFormat="1" applyFont="1" applyFill="1" applyBorder="1" applyAlignment="1">
      <alignment vertical="center"/>
    </xf>
    <xf numFmtId="0" fontId="55" fillId="0" borderId="15" xfId="55" quotePrefix="1" applyFont="1" applyFill="1" applyBorder="1" applyAlignment="1">
      <alignment horizontal="center" vertical="center" shrinkToFit="1"/>
    </xf>
    <xf numFmtId="201" fontId="63" fillId="0" borderId="0" xfId="56" applyNumberFormat="1" applyFont="1" applyFill="1" applyBorder="1" applyAlignment="1">
      <alignment horizontal="right" vertical="center"/>
    </xf>
    <xf numFmtId="196" fontId="55" fillId="0" borderId="0" xfId="33" applyNumberFormat="1" applyFont="1" applyFill="1" applyBorder="1" applyAlignment="1">
      <alignment horizontal="right" vertical="center"/>
    </xf>
    <xf numFmtId="196" fontId="54" fillId="0" borderId="0" xfId="33" applyNumberFormat="1" applyFont="1" applyFill="1" applyBorder="1" applyAlignment="1">
      <alignment horizontal="right" vertical="center"/>
    </xf>
    <xf numFmtId="0" fontId="55" fillId="0" borderId="0" xfId="0" applyFont="1" applyFill="1" applyBorder="1"/>
    <xf numFmtId="41" fontId="63" fillId="0" borderId="0" xfId="611" applyNumberFormat="1" applyFont="1" applyFill="1" applyBorder="1" applyAlignment="1">
      <alignment horizontal="right" vertical="center"/>
    </xf>
    <xf numFmtId="41" fontId="63" fillId="0" borderId="0" xfId="612" applyNumberFormat="1" applyFont="1" applyFill="1" applyBorder="1" applyAlignment="1">
      <alignment horizontal="right" vertical="center"/>
    </xf>
    <xf numFmtId="41" fontId="63" fillId="0" borderId="0" xfId="56" applyNumberFormat="1" applyFont="1" applyFill="1" applyBorder="1" applyAlignment="1">
      <alignment horizontal="right" vertical="center"/>
    </xf>
    <xf numFmtId="3" fontId="54" fillId="0" borderId="40" xfId="0" applyNumberFormat="1" applyFont="1" applyBorder="1" applyAlignment="1">
      <alignment horizontal="center" vertical="center"/>
    </xf>
    <xf numFmtId="3" fontId="54" fillId="0" borderId="0" xfId="0" applyNumberFormat="1" applyFont="1" applyBorder="1" applyAlignment="1">
      <alignment horizontal="center" vertical="center"/>
    </xf>
    <xf numFmtId="0" fontId="55" fillId="0" borderId="16" xfId="0" quotePrefix="1" applyFont="1" applyFill="1" applyBorder="1" applyAlignment="1">
      <alignment horizontal="center" vertical="center"/>
    </xf>
    <xf numFmtId="0" fontId="54" fillId="0" borderId="15" xfId="0" applyFont="1" applyBorder="1" applyAlignment="1">
      <alignment horizontal="left" vertical="center" shrinkToFit="1"/>
    </xf>
    <xf numFmtId="177" fontId="54" fillId="0" borderId="15" xfId="48" applyFont="1" applyBorder="1" applyAlignment="1">
      <alignment horizontal="centerContinuous" vertical="center" shrinkToFit="1"/>
    </xf>
    <xf numFmtId="0" fontId="55" fillId="0" borderId="15" xfId="0" quotePrefix="1" applyFont="1" applyFill="1" applyBorder="1" applyAlignment="1">
      <alignment horizontal="center" vertical="center"/>
    </xf>
    <xf numFmtId="0" fontId="56" fillId="0" borderId="19" xfId="0" quotePrefix="1" applyFont="1" applyFill="1" applyBorder="1" applyAlignment="1">
      <alignment horizontal="center" vertical="center"/>
    </xf>
    <xf numFmtId="201" fontId="74" fillId="0" borderId="14" xfId="56" applyNumberFormat="1" applyFont="1" applyFill="1" applyBorder="1" applyAlignment="1">
      <alignment horizontal="right" vertical="center"/>
    </xf>
    <xf numFmtId="204" fontId="74" fillId="0" borderId="14" xfId="611" applyNumberFormat="1" applyFont="1" applyFill="1" applyBorder="1" applyAlignment="1">
      <alignment horizontal="right" vertical="center"/>
    </xf>
    <xf numFmtId="204" fontId="74" fillId="0" borderId="14" xfId="56" applyNumberFormat="1" applyFont="1" applyFill="1" applyBorder="1" applyAlignment="1">
      <alignment horizontal="right" vertical="center"/>
    </xf>
    <xf numFmtId="204" fontId="74" fillId="0" borderId="14" xfId="612" applyNumberFormat="1" applyFont="1" applyFill="1" applyBorder="1" applyAlignment="1">
      <alignment horizontal="right" vertical="center"/>
    </xf>
    <xf numFmtId="0" fontId="56" fillId="0" borderId="20" xfId="0" quotePrefix="1" applyFont="1" applyFill="1" applyBorder="1" applyAlignment="1">
      <alignment horizontal="center" vertical="center"/>
    </xf>
    <xf numFmtId="196" fontId="46" fillId="0" borderId="0" xfId="56" quotePrefix="1" applyNumberFormat="1" applyFont="1" applyBorder="1" applyAlignment="1">
      <alignment horizontal="right" vertical="center"/>
    </xf>
    <xf numFmtId="196" fontId="46" fillId="0" borderId="0" xfId="605" applyNumberFormat="1" applyFont="1" applyFill="1" applyBorder="1" applyAlignment="1">
      <alignment vertical="center" shrinkToFit="1"/>
    </xf>
    <xf numFmtId="196" fontId="46" fillId="0" borderId="0" xfId="56" applyNumberFormat="1" applyFont="1" applyFill="1" applyBorder="1" applyAlignment="1">
      <alignment horizontal="right" vertical="center"/>
    </xf>
    <xf numFmtId="196" fontId="46" fillId="0" borderId="0" xfId="56" quotePrefix="1" applyNumberFormat="1" applyFont="1" applyFill="1" applyBorder="1" applyAlignment="1">
      <alignment horizontal="right" vertical="center"/>
    </xf>
    <xf numFmtId="0" fontId="55" fillId="0" borderId="0" xfId="0" applyFont="1" applyFill="1" applyBorder="1" applyAlignment="1">
      <alignment shrinkToFit="1"/>
    </xf>
    <xf numFmtId="201" fontId="63" fillId="0" borderId="0" xfId="605" applyNumberFormat="1" applyFont="1" applyFill="1" applyBorder="1" applyAlignment="1">
      <alignment vertical="center"/>
    </xf>
    <xf numFmtId="201" fontId="63" fillId="0" borderId="0" xfId="56" quotePrefix="1" applyNumberFormat="1" applyFont="1" applyFill="1" applyBorder="1" applyAlignment="1">
      <alignment horizontal="right" vertical="center"/>
    </xf>
    <xf numFmtId="0" fontId="46" fillId="0" borderId="0" xfId="0" applyFont="1" applyBorder="1" applyAlignment="1">
      <alignment horizontal="centerContinuous" vertical="center"/>
    </xf>
    <xf numFmtId="3" fontId="46" fillId="0" borderId="0" xfId="0" applyNumberFormat="1" applyFont="1" applyBorder="1" applyAlignment="1">
      <alignment horizontal="center" vertical="center" shrinkToFit="1"/>
    </xf>
    <xf numFmtId="0" fontId="46" fillId="0" borderId="16" xfId="0" applyFont="1" applyBorder="1" applyAlignment="1">
      <alignment vertical="center"/>
    </xf>
    <xf numFmtId="0" fontId="46" fillId="0" borderId="16" xfId="0" applyFont="1" applyBorder="1" applyAlignment="1">
      <alignment horizontal="center" vertical="center"/>
    </xf>
    <xf numFmtId="0" fontId="55" fillId="0" borderId="16" xfId="0" quotePrefix="1" applyFont="1" applyFill="1" applyBorder="1" applyAlignment="1">
      <alignment horizontal="center" vertical="center" shrinkToFit="1"/>
    </xf>
    <xf numFmtId="0" fontId="55" fillId="0" borderId="15" xfId="0" quotePrefix="1" applyFont="1" applyFill="1" applyBorder="1" applyAlignment="1">
      <alignment horizontal="center" vertical="center" shrinkToFit="1"/>
    </xf>
    <xf numFmtId="0" fontId="56" fillId="0" borderId="19" xfId="0" quotePrefix="1" applyFont="1" applyFill="1" applyBorder="1" applyAlignment="1">
      <alignment horizontal="center" vertical="center" shrinkToFit="1"/>
    </xf>
    <xf numFmtId="201" fontId="74" fillId="0" borderId="14" xfId="613" applyNumberFormat="1" applyFont="1" applyFill="1" applyBorder="1" applyAlignment="1">
      <alignment vertical="center"/>
    </xf>
    <xf numFmtId="201" fontId="74" fillId="0" borderId="14" xfId="56" quotePrefix="1" applyNumberFormat="1" applyFont="1" applyFill="1" applyBorder="1" applyAlignment="1">
      <alignment horizontal="right" vertical="center"/>
    </xf>
    <xf numFmtId="0" fontId="56" fillId="0" borderId="20" xfId="0" quotePrefix="1" applyFont="1" applyFill="1" applyBorder="1" applyAlignment="1">
      <alignment horizontal="center" vertical="center" shrinkToFit="1"/>
    </xf>
    <xf numFmtId="202" fontId="63" fillId="0" borderId="0" xfId="56" applyNumberFormat="1" applyFont="1" applyFill="1" applyBorder="1" applyAlignment="1">
      <alignment horizontal="right" vertical="center"/>
    </xf>
    <xf numFmtId="195" fontId="46" fillId="0" borderId="0" xfId="56" applyNumberFormat="1" applyFont="1" applyFill="1" applyBorder="1" applyAlignment="1">
      <alignment horizontal="right" vertical="center"/>
    </xf>
    <xf numFmtId="195" fontId="54" fillId="0" borderId="0" xfId="56" applyNumberFormat="1" applyFont="1" applyBorder="1" applyAlignment="1">
      <alignment horizontal="right" vertical="center"/>
    </xf>
    <xf numFmtId="1" fontId="55" fillId="0" borderId="16" xfId="48" quotePrefix="1" applyNumberFormat="1" applyFont="1" applyFill="1" applyBorder="1" applyAlignment="1">
      <alignment horizontal="center" vertical="center" shrinkToFit="1"/>
    </xf>
    <xf numFmtId="1" fontId="55" fillId="0" borderId="15" xfId="48" quotePrefix="1" applyNumberFormat="1" applyFont="1" applyFill="1" applyBorder="1" applyAlignment="1">
      <alignment horizontal="center" vertical="center" shrinkToFit="1"/>
    </xf>
    <xf numFmtId="1" fontId="56" fillId="0" borderId="19" xfId="48" quotePrefix="1" applyNumberFormat="1" applyFont="1" applyFill="1" applyBorder="1" applyAlignment="1">
      <alignment horizontal="center" vertical="center" shrinkToFit="1"/>
    </xf>
    <xf numFmtId="202" fontId="74" fillId="0" borderId="14" xfId="56" applyNumberFormat="1" applyFont="1" applyFill="1" applyBorder="1" applyAlignment="1">
      <alignment horizontal="right" vertical="center"/>
    </xf>
    <xf numFmtId="1" fontId="56" fillId="0" borderId="20" xfId="48" quotePrefix="1" applyNumberFormat="1" applyFont="1" applyFill="1" applyBorder="1" applyAlignment="1">
      <alignment horizontal="center" vertical="center" shrinkToFit="1"/>
    </xf>
    <xf numFmtId="177" fontId="79" fillId="0" borderId="0" xfId="33" applyFont="1" applyFill="1" applyBorder="1" applyAlignment="1">
      <alignment horizontal="right" vertical="center" wrapText="1"/>
    </xf>
    <xf numFmtId="177" fontId="46" fillId="0" borderId="0" xfId="33" applyFont="1" applyFill="1" applyBorder="1" applyAlignment="1">
      <alignment horizontal="right" vertical="center" wrapText="1"/>
    </xf>
    <xf numFmtId="41" fontId="54" fillId="0" borderId="0" xfId="35" applyNumberFormat="1" applyFont="1" applyFill="1" applyBorder="1" applyAlignment="1">
      <alignment horizontal="right" vertical="center" shrinkToFit="1"/>
    </xf>
    <xf numFmtId="196" fontId="78" fillId="0" borderId="0" xfId="0" applyNumberFormat="1" applyFont="1" applyFill="1" applyBorder="1" applyAlignment="1">
      <alignment horizontal="right" vertical="center"/>
    </xf>
    <xf numFmtId="177" fontId="78" fillId="0" borderId="0" xfId="33" applyFont="1" applyFill="1" applyBorder="1" applyAlignment="1">
      <alignment horizontal="right" vertical="center"/>
    </xf>
    <xf numFmtId="41" fontId="46" fillId="0" borderId="0" xfId="0" applyNumberFormat="1" applyFont="1" applyFill="1" applyBorder="1" applyAlignment="1">
      <alignment horizontal="right" vertical="center" wrapText="1"/>
    </xf>
    <xf numFmtId="196" fontId="46" fillId="0" borderId="0" xfId="0" applyNumberFormat="1" applyFont="1" applyFill="1" applyBorder="1" applyAlignment="1">
      <alignment horizontal="right" vertical="center" wrapText="1"/>
    </xf>
    <xf numFmtId="196" fontId="79" fillId="0" borderId="0" xfId="0" applyNumberFormat="1" applyFont="1" applyFill="1" applyBorder="1" applyAlignment="1">
      <alignment horizontal="right" vertical="center" wrapText="1"/>
    </xf>
    <xf numFmtId="196" fontId="46" fillId="0" borderId="0" xfId="0" applyNumberFormat="1" applyFont="1" applyFill="1" applyBorder="1" applyAlignment="1">
      <alignment horizontal="right" vertical="center"/>
    </xf>
    <xf numFmtId="198" fontId="46" fillId="0" borderId="0" xfId="56" applyNumberFormat="1" applyFont="1" applyFill="1" applyBorder="1" applyAlignment="1">
      <alignment horizontal="right" vertical="center"/>
    </xf>
    <xf numFmtId="177" fontId="63" fillId="0" borderId="0" xfId="33" applyFont="1" applyFill="1" applyBorder="1" applyAlignment="1">
      <alignment horizontal="right" vertical="center"/>
    </xf>
    <xf numFmtId="177" fontId="82" fillId="0" borderId="0" xfId="33" applyFont="1" applyFill="1" applyBorder="1" applyAlignment="1">
      <alignment horizontal="right" vertical="center"/>
    </xf>
    <xf numFmtId="196" fontId="46" fillId="0" borderId="0" xfId="50" applyNumberFormat="1" applyFont="1" applyFill="1" applyBorder="1" applyAlignment="1">
      <alignment horizontal="right" vertical="center" wrapText="1"/>
    </xf>
    <xf numFmtId="41" fontId="46" fillId="0" borderId="0" xfId="56" applyNumberFormat="1" applyFont="1" applyFill="1" applyBorder="1" applyAlignment="1">
      <alignment horizontal="right" vertical="center"/>
    </xf>
    <xf numFmtId="41" fontId="46" fillId="0" borderId="0" xfId="605" applyFont="1" applyFill="1" applyBorder="1" applyAlignment="1">
      <alignment horizontal="right" vertical="center" shrinkToFit="1"/>
    </xf>
    <xf numFmtId="0" fontId="54" fillId="0" borderId="0" xfId="55" applyFont="1" applyFill="1" applyBorder="1" applyAlignment="1">
      <alignment horizontal="right" vertical="center" shrinkToFit="1"/>
    </xf>
    <xf numFmtId="0" fontId="54" fillId="0" borderId="29" xfId="55" applyFont="1" applyBorder="1" applyAlignment="1">
      <alignment horizontal="centerContinuous" vertical="center"/>
    </xf>
    <xf numFmtId="0" fontId="54" fillId="0" borderId="0" xfId="55" applyFont="1" applyBorder="1" applyAlignment="1">
      <alignment horizontal="centerContinuous" vertical="center"/>
    </xf>
    <xf numFmtId="0" fontId="54" fillId="0" borderId="16" xfId="55" quotePrefix="1" applyFont="1" applyFill="1" applyBorder="1" applyAlignment="1">
      <alignment horizontal="center" vertical="center" shrinkToFit="1"/>
    </xf>
    <xf numFmtId="0" fontId="54" fillId="0" borderId="16" xfId="33" quotePrefix="1" applyNumberFormat="1" applyFont="1" applyFill="1" applyBorder="1" applyAlignment="1">
      <alignment horizontal="center" vertical="center" shrinkToFit="1"/>
    </xf>
    <xf numFmtId="0" fontId="54" fillId="0" borderId="15" xfId="55" quotePrefix="1" applyFont="1" applyFill="1" applyBorder="1" applyAlignment="1">
      <alignment horizontal="center" vertical="center" shrinkToFit="1"/>
    </xf>
    <xf numFmtId="0" fontId="54" fillId="0" borderId="15" xfId="33" quotePrefix="1" applyNumberFormat="1" applyFont="1" applyFill="1" applyBorder="1" applyAlignment="1">
      <alignment horizontal="center" vertical="center" shrinkToFit="1"/>
    </xf>
    <xf numFmtId="0" fontId="57" fillId="0" borderId="20" xfId="33" quotePrefix="1" applyNumberFormat="1" applyFont="1" applyFill="1" applyBorder="1" applyAlignment="1">
      <alignment horizontal="center" vertical="center" shrinkToFit="1"/>
    </xf>
    <xf numFmtId="0" fontId="55" fillId="0" borderId="0" xfId="55" applyFont="1" applyFill="1" applyBorder="1"/>
    <xf numFmtId="0" fontId="54" fillId="0" borderId="0" xfId="55" applyFont="1" applyFill="1" applyBorder="1"/>
    <xf numFmtId="177" fontId="54" fillId="0" borderId="26" xfId="48" applyFont="1" applyBorder="1" applyAlignment="1">
      <alignment vertical="center" wrapText="1"/>
    </xf>
    <xf numFmtId="0" fontId="54" fillId="0" borderId="23" xfId="0" applyFont="1" applyBorder="1" applyAlignment="1">
      <alignment horizontal="center" vertical="center"/>
    </xf>
    <xf numFmtId="0" fontId="54" fillId="0" borderId="25" xfId="0" applyFont="1" applyBorder="1" applyAlignment="1">
      <alignment vertical="center"/>
    </xf>
    <xf numFmtId="0" fontId="55" fillId="0" borderId="23" xfId="55" quotePrefix="1" applyFont="1" applyBorder="1" applyAlignment="1">
      <alignment horizontal="center" vertical="center"/>
    </xf>
    <xf numFmtId="0" fontId="55" fillId="0" borderId="15" xfId="55" quotePrefix="1" applyFont="1" applyFill="1" applyBorder="1" applyAlignment="1">
      <alignment horizontal="center" vertical="center"/>
    </xf>
    <xf numFmtId="177" fontId="54" fillId="0" borderId="15" xfId="48" applyFont="1" applyFill="1" applyBorder="1" applyAlignment="1">
      <alignment horizontal="center" vertical="center" shrinkToFit="1"/>
    </xf>
    <xf numFmtId="3" fontId="54" fillId="0" borderId="17" xfId="55" applyNumberFormat="1" applyFont="1" applyBorder="1" applyAlignment="1">
      <alignment horizontal="center" vertical="center"/>
    </xf>
    <xf numFmtId="3" fontId="54" fillId="0" borderId="19" xfId="55" applyNumberFormat="1" applyFont="1" applyBorder="1" applyAlignment="1">
      <alignment horizontal="center" vertical="center"/>
    </xf>
    <xf numFmtId="0" fontId="55" fillId="0" borderId="16" xfId="55" quotePrefix="1" applyFont="1" applyFill="1" applyBorder="1" applyAlignment="1">
      <alignment horizontal="center" vertical="center"/>
    </xf>
    <xf numFmtId="177" fontId="54" fillId="0" borderId="16" xfId="48" applyFont="1" applyFill="1" applyBorder="1" applyAlignment="1">
      <alignment horizontal="center" vertical="center"/>
    </xf>
    <xf numFmtId="196" fontId="46" fillId="0" borderId="0" xfId="608" applyNumberFormat="1" applyFont="1" applyFill="1" applyBorder="1" applyAlignment="1">
      <alignment horizontal="right" vertical="center"/>
    </xf>
    <xf numFmtId="196" fontId="46" fillId="0" borderId="0" xfId="608" applyNumberFormat="1" applyFont="1" applyFill="1" applyBorder="1" applyAlignment="1">
      <alignment horizontal="right" vertical="center" shrinkToFit="1"/>
    </xf>
    <xf numFmtId="0" fontId="54" fillId="0" borderId="0" xfId="55" applyFont="1" applyFill="1" applyBorder="1" applyAlignment="1">
      <alignment vertical="center"/>
    </xf>
    <xf numFmtId="0" fontId="57" fillId="0" borderId="0" xfId="55" quotePrefix="1" applyFont="1" applyFill="1" applyBorder="1" applyAlignment="1">
      <alignment horizontal="center" vertical="center"/>
    </xf>
    <xf numFmtId="0" fontId="57" fillId="0" borderId="0" xfId="55" applyFont="1" applyFill="1" applyBorder="1" applyAlignment="1">
      <alignment vertical="center"/>
    </xf>
    <xf numFmtId="201" fontId="63" fillId="0" borderId="0" xfId="608" applyNumberFormat="1" applyFont="1" applyFill="1" applyBorder="1" applyAlignment="1">
      <alignment horizontal="right" vertical="center"/>
    </xf>
    <xf numFmtId="0" fontId="54" fillId="0" borderId="16" xfId="55" applyFont="1" applyBorder="1" applyAlignment="1">
      <alignment horizontal="center" vertical="center" wrapText="1"/>
    </xf>
    <xf numFmtId="3" fontId="46" fillId="0" borderId="19" xfId="55" applyNumberFormat="1" applyFont="1" applyBorder="1" applyAlignment="1">
      <alignment horizontal="center" vertical="center" wrapText="1" shrinkToFit="1"/>
    </xf>
    <xf numFmtId="182" fontId="46" fillId="0" borderId="0" xfId="34" applyNumberFormat="1" applyFont="1" applyBorder="1" applyAlignment="1">
      <alignment horizontal="right" vertical="center"/>
    </xf>
    <xf numFmtId="196" fontId="46" fillId="0" borderId="0" xfId="0" applyNumberFormat="1" applyFont="1" applyBorder="1" applyAlignment="1">
      <alignment horizontal="right" vertical="center"/>
    </xf>
    <xf numFmtId="0" fontId="54" fillId="0" borderId="16" xfId="55" applyFont="1" applyFill="1" applyBorder="1" applyAlignment="1">
      <alignment horizontal="center" vertical="center"/>
    </xf>
    <xf numFmtId="196" fontId="46" fillId="0" borderId="0" xfId="0" applyNumberFormat="1" applyFont="1" applyBorder="1" applyAlignment="1">
      <alignment horizontal="right" vertical="center" shrinkToFit="1"/>
    </xf>
    <xf numFmtId="0" fontId="54" fillId="0" borderId="15" xfId="55" quotePrefix="1" applyFont="1" applyFill="1" applyBorder="1" applyAlignment="1">
      <alignment horizontal="center" vertical="center"/>
    </xf>
    <xf numFmtId="201" fontId="74" fillId="0" borderId="0" xfId="614" applyNumberFormat="1" applyFont="1" applyFill="1" applyBorder="1" applyAlignment="1">
      <alignment horizontal="right" vertical="center"/>
    </xf>
    <xf numFmtId="0" fontId="57" fillId="0" borderId="19" xfId="55" applyFont="1" applyFill="1" applyBorder="1" applyAlignment="1">
      <alignment horizontal="center" vertical="center"/>
    </xf>
    <xf numFmtId="0" fontId="57" fillId="0" borderId="20" xfId="55" quotePrefix="1" applyFont="1" applyFill="1" applyBorder="1" applyAlignment="1">
      <alignment horizontal="center" vertical="center"/>
    </xf>
    <xf numFmtId="0" fontId="63" fillId="0" borderId="34" xfId="614" applyFont="1" applyFill="1" applyBorder="1" applyAlignment="1">
      <alignment horizontal="center" vertical="center"/>
    </xf>
    <xf numFmtId="0" fontId="63" fillId="0" borderId="25" xfId="614" applyFont="1" applyFill="1" applyBorder="1" applyAlignment="1">
      <alignment horizontal="center" vertical="center" shrinkToFit="1"/>
    </xf>
    <xf numFmtId="0" fontId="63" fillId="0" borderId="35" xfId="614" applyFont="1" applyFill="1" applyBorder="1" applyAlignment="1">
      <alignment horizontal="center" vertical="center" shrinkToFit="1"/>
    </xf>
    <xf numFmtId="0" fontId="63" fillId="0" borderId="15" xfId="614" applyFont="1" applyFill="1" applyBorder="1" applyAlignment="1">
      <alignment horizontal="center" vertical="center" shrinkToFit="1"/>
    </xf>
    <xf numFmtId="0" fontId="64" fillId="0" borderId="0" xfId="614" applyFont="1" applyFill="1" applyBorder="1" applyAlignment="1"/>
    <xf numFmtId="0" fontId="57" fillId="0" borderId="19" xfId="55" quotePrefix="1" applyFont="1" applyBorder="1" applyAlignment="1">
      <alignment horizontal="center" vertical="center"/>
    </xf>
    <xf numFmtId="177" fontId="69" fillId="0" borderId="14" xfId="610" applyNumberFormat="1" applyFont="1" applyBorder="1" applyAlignment="1">
      <alignment horizontal="right" vertical="center"/>
    </xf>
    <xf numFmtId="0" fontId="64" fillId="0" borderId="0" xfId="615" applyFont="1" applyFill="1" applyBorder="1" applyAlignment="1" applyProtection="1">
      <alignment horizontal="right"/>
    </xf>
    <xf numFmtId="0" fontId="83" fillId="0" borderId="0" xfId="616" applyFont="1" applyFill="1" applyAlignment="1"/>
    <xf numFmtId="0" fontId="83" fillId="0" borderId="0" xfId="615" applyFont="1" applyFill="1" applyAlignment="1"/>
    <xf numFmtId="177" fontId="54" fillId="0" borderId="19" xfId="48" applyFont="1" applyFill="1" applyBorder="1" applyAlignment="1">
      <alignment horizontal="center" vertical="center"/>
    </xf>
    <xf numFmtId="177" fontId="55" fillId="0" borderId="14" xfId="35" applyFont="1" applyBorder="1" applyAlignment="1">
      <alignment horizontal="right" vertical="center"/>
    </xf>
    <xf numFmtId="177" fontId="66" fillId="0" borderId="20" xfId="48" applyFont="1" applyFill="1" applyBorder="1" applyAlignment="1">
      <alignment horizontal="center" vertical="center" wrapText="1" shrinkToFit="1"/>
    </xf>
    <xf numFmtId="177" fontId="57" fillId="0" borderId="20" xfId="35" applyFont="1" applyFill="1" applyBorder="1" applyAlignment="1">
      <alignment horizontal="right" vertical="center"/>
    </xf>
    <xf numFmtId="192" fontId="54" fillId="0" borderId="14" xfId="35" applyNumberFormat="1" applyFont="1" applyFill="1" applyBorder="1" applyAlignment="1">
      <alignment horizontal="right" vertical="center"/>
    </xf>
    <xf numFmtId="201" fontId="63" fillId="0" borderId="0" xfId="33" applyNumberFormat="1" applyFont="1" applyFill="1" applyBorder="1" applyAlignment="1">
      <alignment horizontal="right" vertical="center"/>
    </xf>
    <xf numFmtId="201" fontId="82" fillId="0" borderId="0" xfId="33" applyNumberFormat="1" applyFont="1" applyFill="1" applyBorder="1" applyAlignment="1">
      <alignment horizontal="right" vertical="center"/>
    </xf>
    <xf numFmtId="201" fontId="54" fillId="0" borderId="0" xfId="35" applyNumberFormat="1" applyFont="1" applyFill="1" applyBorder="1" applyAlignment="1">
      <alignment horizontal="right" vertical="center" shrinkToFit="1"/>
    </xf>
    <xf numFmtId="201" fontId="46" fillId="0" borderId="0" xfId="33" applyNumberFormat="1" applyFont="1" applyFill="1" applyBorder="1" applyAlignment="1">
      <alignment horizontal="right" vertical="center" wrapText="1"/>
    </xf>
    <xf numFmtId="201" fontId="79" fillId="0" borderId="0" xfId="33" applyNumberFormat="1" applyFont="1" applyFill="1" applyBorder="1" applyAlignment="1">
      <alignment horizontal="right" vertical="center" wrapText="1"/>
    </xf>
    <xf numFmtId="201" fontId="46" fillId="0" borderId="0" xfId="33" applyNumberFormat="1" applyFont="1" applyFill="1" applyBorder="1" applyAlignment="1">
      <alignment horizontal="right" vertical="center" shrinkToFit="1"/>
    </xf>
    <xf numFmtId="201" fontId="46" fillId="0" borderId="0" xfId="33" applyNumberFormat="1" applyFont="1" applyFill="1" applyBorder="1" applyAlignment="1">
      <alignment horizontal="right" vertical="center"/>
    </xf>
    <xf numFmtId="201" fontId="54" fillId="0" borderId="0" xfId="33" applyNumberFormat="1" applyFont="1" applyFill="1" applyBorder="1" applyAlignment="1">
      <alignment horizontal="right" vertical="center" shrinkToFit="1"/>
    </xf>
    <xf numFmtId="191" fontId="55" fillId="0" borderId="19" xfId="35" applyNumberFormat="1" applyFont="1" applyFill="1" applyBorder="1" applyAlignment="1">
      <alignment horizontal="right" vertical="center"/>
    </xf>
    <xf numFmtId="177" fontId="54" fillId="0" borderId="16" xfId="35" applyFont="1" applyFill="1" applyBorder="1" applyAlignment="1">
      <alignment horizontal="right" vertical="center"/>
    </xf>
    <xf numFmtId="0" fontId="54" fillId="0" borderId="16" xfId="55" applyFont="1" applyBorder="1" applyAlignment="1">
      <alignment horizontal="center" vertical="center"/>
    </xf>
    <xf numFmtId="0" fontId="55" fillId="0" borderId="0" xfId="55" quotePrefix="1" applyFont="1" applyFill="1" applyBorder="1" applyAlignment="1">
      <alignment horizontal="center" vertical="center" shrinkToFit="1"/>
    </xf>
    <xf numFmtId="203" fontId="63" fillId="0" borderId="0" xfId="0" applyNumberFormat="1" applyFont="1" applyFill="1" applyBorder="1" applyAlignment="1" applyProtection="1">
      <alignment horizontal="right" vertical="center"/>
    </xf>
    <xf numFmtId="203" fontId="63" fillId="0" borderId="0" xfId="605" applyNumberFormat="1" applyFont="1" applyFill="1" applyBorder="1" applyAlignment="1">
      <alignment vertical="center"/>
    </xf>
    <xf numFmtId="203" fontId="63" fillId="0" borderId="0" xfId="0" applyNumberFormat="1" applyFont="1" applyFill="1" applyBorder="1" applyAlignment="1" applyProtection="1">
      <alignment vertical="center"/>
    </xf>
    <xf numFmtId="0" fontId="54" fillId="0" borderId="0" xfId="55" applyFont="1" applyBorder="1"/>
    <xf numFmtId="0" fontId="55" fillId="0" borderId="0" xfId="0" quotePrefix="1" applyFont="1" applyFill="1" applyBorder="1" applyAlignment="1">
      <alignment horizontal="center" vertical="center"/>
    </xf>
    <xf numFmtId="204" fontId="63" fillId="0" borderId="0" xfId="611" applyNumberFormat="1" applyFont="1" applyFill="1" applyBorder="1" applyAlignment="1">
      <alignment horizontal="right" vertical="center"/>
    </xf>
    <xf numFmtId="204" fontId="63" fillId="0" borderId="0" xfId="56" applyNumberFormat="1" applyFont="1" applyFill="1" applyBorder="1" applyAlignment="1">
      <alignment horizontal="right" vertical="center"/>
    </xf>
    <xf numFmtId="204" fontId="63" fillId="0" borderId="0" xfId="612" applyNumberFormat="1" applyFont="1" applyFill="1" applyBorder="1" applyAlignment="1">
      <alignment horizontal="right" vertical="center"/>
    </xf>
    <xf numFmtId="0" fontId="55" fillId="0" borderId="0" xfId="0" quotePrefix="1" applyFont="1" applyFill="1" applyBorder="1" applyAlignment="1">
      <alignment horizontal="center" vertical="center" shrinkToFit="1"/>
    </xf>
    <xf numFmtId="201" fontId="63" fillId="0" borderId="0" xfId="613" applyNumberFormat="1" applyFont="1" applyFill="1" applyBorder="1" applyAlignment="1">
      <alignment vertical="center"/>
    </xf>
    <xf numFmtId="1" fontId="55" fillId="0" borderId="0" xfId="48" quotePrefix="1" applyNumberFormat="1" applyFont="1" applyFill="1" applyBorder="1" applyAlignment="1">
      <alignment horizontal="center" vertical="center" shrinkToFit="1"/>
    </xf>
    <xf numFmtId="0" fontId="54" fillId="0" borderId="0" xfId="33" quotePrefix="1" applyNumberFormat="1" applyFont="1" applyFill="1" applyBorder="1" applyAlignment="1">
      <alignment horizontal="center" vertical="center" shrinkToFit="1"/>
    </xf>
    <xf numFmtId="201" fontId="82" fillId="0" borderId="0" xfId="0" applyNumberFormat="1" applyFont="1" applyFill="1" applyBorder="1" applyAlignment="1">
      <alignment horizontal="right" vertical="center"/>
    </xf>
    <xf numFmtId="201" fontId="82" fillId="0" borderId="0" xfId="56" applyNumberFormat="1" applyFont="1" applyFill="1" applyBorder="1" applyAlignment="1">
      <alignment horizontal="right" vertical="center"/>
    </xf>
    <xf numFmtId="201" fontId="63" fillId="0" borderId="0" xfId="0" applyNumberFormat="1" applyFont="1" applyFill="1" applyBorder="1" applyAlignment="1">
      <alignment horizontal="right" vertical="center"/>
    </xf>
    <xf numFmtId="201" fontId="63" fillId="0" borderId="0" xfId="0" applyNumberFormat="1" applyFont="1" applyFill="1" applyBorder="1" applyAlignment="1">
      <alignment horizontal="right" vertical="center" wrapText="1"/>
    </xf>
    <xf numFmtId="0" fontId="55" fillId="0" borderId="0" xfId="55" quotePrefix="1" applyFont="1" applyFill="1" applyBorder="1" applyAlignment="1">
      <alignment horizontal="center" vertical="center"/>
    </xf>
    <xf numFmtId="191" fontId="55" fillId="0" borderId="16" xfId="35" applyNumberFormat="1" applyFont="1" applyFill="1" applyBorder="1" applyAlignment="1">
      <alignment horizontal="right" vertical="center"/>
    </xf>
    <xf numFmtId="0" fontId="54" fillId="0" borderId="0" xfId="55" applyFont="1" applyFill="1" applyBorder="1" applyAlignment="1">
      <alignment horizontal="center" vertical="center"/>
    </xf>
    <xf numFmtId="201" fontId="63" fillId="0" borderId="0" xfId="614" applyNumberFormat="1" applyFont="1" applyFill="1" applyBorder="1" applyAlignment="1">
      <alignment horizontal="right" vertical="center"/>
    </xf>
    <xf numFmtId="0" fontId="54" fillId="0" borderId="0" xfId="55" quotePrefix="1" applyFont="1" applyBorder="1" applyAlignment="1">
      <alignment horizontal="center" vertical="center"/>
    </xf>
    <xf numFmtId="3" fontId="68" fillId="0" borderId="0" xfId="0" applyNumberFormat="1" applyFont="1" applyBorder="1" applyAlignment="1">
      <alignment horizontal="right" vertical="center" wrapText="1"/>
    </xf>
    <xf numFmtId="0" fontId="54" fillId="0" borderId="0" xfId="0" quotePrefix="1" applyFont="1" applyBorder="1" applyAlignment="1">
      <alignment horizontal="center" vertical="center"/>
    </xf>
    <xf numFmtId="177" fontId="81" fillId="0" borderId="0" xfId="0" applyNumberFormat="1" applyFont="1" applyBorder="1" applyAlignment="1">
      <alignment horizontal="right" vertical="center"/>
    </xf>
    <xf numFmtId="177" fontId="81" fillId="0" borderId="0" xfId="610" applyNumberFormat="1" applyFont="1" applyBorder="1" applyAlignment="1">
      <alignment horizontal="right" vertical="center"/>
    </xf>
    <xf numFmtId="0" fontId="81" fillId="0" borderId="0" xfId="0" applyFont="1" applyBorder="1"/>
    <xf numFmtId="177" fontId="81" fillId="0" borderId="16" xfId="0" applyNumberFormat="1" applyFont="1" applyBorder="1" applyAlignment="1">
      <alignment horizontal="right" vertical="center"/>
    </xf>
    <xf numFmtId="177" fontId="81" fillId="0" borderId="15" xfId="610" applyNumberFormat="1" applyFont="1" applyBorder="1" applyAlignment="1">
      <alignment horizontal="right" vertical="center"/>
    </xf>
    <xf numFmtId="177" fontId="81" fillId="0" borderId="16" xfId="610" applyNumberFormat="1" applyFont="1" applyBorder="1" applyAlignment="1">
      <alignment horizontal="right" vertical="center"/>
    </xf>
    <xf numFmtId="177" fontId="54" fillId="0" borderId="0" xfId="33" applyFont="1" applyFill="1" applyBorder="1" applyAlignment="1">
      <alignment horizontal="right" vertical="center"/>
    </xf>
    <xf numFmtId="203" fontId="63" fillId="0" borderId="0" xfId="605" applyNumberFormat="1" applyFont="1" applyFill="1" applyBorder="1" applyAlignment="1">
      <alignment horizontal="right" vertical="center"/>
    </xf>
    <xf numFmtId="203" fontId="74" fillId="0" borderId="14" xfId="605" applyNumberFormat="1" applyFont="1" applyFill="1" applyBorder="1" applyAlignment="1">
      <alignment horizontal="right" vertical="center"/>
    </xf>
    <xf numFmtId="203" fontId="74" fillId="0" borderId="20" xfId="0" applyNumberFormat="1" applyFont="1" applyFill="1" applyBorder="1" applyAlignment="1">
      <alignment horizontal="right" vertical="center"/>
    </xf>
    <xf numFmtId="203" fontId="74" fillId="0" borderId="14" xfId="0" applyNumberFormat="1" applyFont="1" applyFill="1" applyBorder="1" applyAlignment="1">
      <alignment horizontal="right" vertical="center"/>
    </xf>
    <xf numFmtId="0" fontId="56" fillId="0" borderId="20" xfId="55" quotePrefix="1" applyFont="1" applyFill="1" applyBorder="1" applyAlignment="1">
      <alignment horizontal="center" vertical="center" shrinkToFit="1"/>
    </xf>
    <xf numFmtId="203" fontId="74" fillId="0" borderId="14" xfId="0" applyNumberFormat="1" applyFont="1" applyFill="1" applyBorder="1" applyAlignment="1">
      <alignment vertical="center"/>
    </xf>
    <xf numFmtId="203" fontId="74" fillId="0" borderId="19" xfId="605" applyNumberFormat="1" applyFont="1" applyFill="1" applyBorder="1" applyAlignment="1">
      <alignment vertical="center"/>
    </xf>
    <xf numFmtId="0" fontId="56" fillId="0" borderId="14" xfId="55" applyFont="1" applyFill="1" applyBorder="1" applyAlignment="1">
      <alignment horizontal="center" vertical="center" shrinkToFit="1"/>
    </xf>
    <xf numFmtId="0" fontId="56" fillId="0" borderId="0" xfId="0" applyFont="1" applyFill="1" applyBorder="1"/>
    <xf numFmtId="204" fontId="74" fillId="0" borderId="19" xfId="612" applyNumberFormat="1" applyFont="1" applyFill="1" applyBorder="1" applyAlignment="1">
      <alignment horizontal="right" vertical="center"/>
    </xf>
    <xf numFmtId="201" fontId="74" fillId="0" borderId="19" xfId="56" quotePrefix="1" applyNumberFormat="1" applyFont="1" applyFill="1" applyBorder="1" applyAlignment="1">
      <alignment horizontal="right" vertical="center"/>
    </xf>
    <xf numFmtId="0" fontId="56" fillId="0" borderId="14" xfId="0" applyFont="1" applyFill="1" applyBorder="1" applyAlignment="1">
      <alignment shrinkToFit="1"/>
    </xf>
    <xf numFmtId="202" fontId="74" fillId="0" borderId="20" xfId="56" applyNumberFormat="1" applyFont="1" applyFill="1" applyBorder="1" applyAlignment="1">
      <alignment horizontal="right" vertical="center"/>
    </xf>
    <xf numFmtId="202" fontId="74" fillId="0" borderId="19" xfId="56" applyNumberFormat="1" applyFont="1" applyFill="1" applyBorder="1" applyAlignment="1">
      <alignment horizontal="right" vertical="center"/>
    </xf>
    <xf numFmtId="177" fontId="57" fillId="0" borderId="0" xfId="33" applyFont="1" applyFill="1" applyBorder="1" applyAlignment="1">
      <alignment horizontal="right" vertical="center" shrinkToFit="1"/>
    </xf>
    <xf numFmtId="201" fontId="74" fillId="0" borderId="14" xfId="56" applyNumberFormat="1" applyFont="1" applyFill="1" applyBorder="1" applyAlignment="1">
      <alignment vertical="center"/>
    </xf>
    <xf numFmtId="201" fontId="80" fillId="0" borderId="14" xfId="56" applyNumberFormat="1" applyFont="1" applyFill="1" applyBorder="1" applyAlignment="1">
      <alignment vertical="center"/>
    </xf>
    <xf numFmtId="0" fontId="57" fillId="0" borderId="14" xfId="33" quotePrefix="1" applyNumberFormat="1" applyFont="1" applyFill="1" applyBorder="1" applyAlignment="1">
      <alignment horizontal="center" vertical="center" shrinkToFit="1"/>
    </xf>
    <xf numFmtId="201" fontId="80" fillId="0" borderId="14" xfId="0" applyNumberFormat="1" applyFont="1" applyFill="1" applyBorder="1" applyAlignment="1">
      <alignment vertical="center"/>
    </xf>
    <xf numFmtId="201" fontId="74" fillId="0" borderId="14" xfId="0" applyNumberFormat="1" applyFont="1" applyFill="1" applyBorder="1" applyAlignment="1">
      <alignment vertical="center"/>
    </xf>
    <xf numFmtId="201" fontId="74" fillId="0" borderId="14" xfId="0" applyNumberFormat="1" applyFont="1" applyFill="1" applyBorder="1" applyAlignment="1">
      <alignment vertical="center" wrapText="1"/>
    </xf>
    <xf numFmtId="0" fontId="56" fillId="0" borderId="14" xfId="55" quotePrefix="1" applyFont="1" applyFill="1" applyBorder="1" applyAlignment="1">
      <alignment horizontal="center" vertical="center"/>
    </xf>
    <xf numFmtId="201" fontId="74" fillId="0" borderId="14" xfId="617" applyNumberFormat="1" applyFont="1" applyBorder="1" applyAlignment="1">
      <alignment horizontal="right" vertical="center"/>
    </xf>
    <xf numFmtId="201" fontId="74" fillId="0" borderId="19" xfId="617" applyNumberFormat="1" applyFont="1" applyBorder="1" applyAlignment="1">
      <alignment horizontal="right" vertical="center"/>
    </xf>
    <xf numFmtId="201" fontId="74" fillId="0" borderId="20" xfId="617" applyNumberFormat="1" applyFont="1" applyFill="1" applyBorder="1" applyAlignment="1">
      <alignment horizontal="right" vertical="center"/>
    </xf>
    <xf numFmtId="177" fontId="56" fillId="0" borderId="14" xfId="35" applyFont="1" applyFill="1" applyBorder="1" applyAlignment="1">
      <alignment horizontal="right" vertical="center"/>
    </xf>
    <xf numFmtId="191" fontId="56" fillId="0" borderId="14" xfId="35" applyNumberFormat="1" applyFont="1" applyFill="1" applyBorder="1" applyAlignment="1">
      <alignment horizontal="right" vertical="center"/>
    </xf>
    <xf numFmtId="182" fontId="54" fillId="0" borderId="0" xfId="56" applyNumberFormat="1" applyFont="1" applyAlignment="1">
      <alignment horizontal="right" vertical="center"/>
    </xf>
    <xf numFmtId="9" fontId="54" fillId="0" borderId="0" xfId="618" applyFont="1" applyFill="1" applyBorder="1" applyAlignment="1">
      <alignment horizontal="right" vertical="center"/>
    </xf>
    <xf numFmtId="9" fontId="55" fillId="0" borderId="0" xfId="618" applyFont="1" applyFill="1" applyBorder="1" applyAlignment="1">
      <alignment horizontal="right" vertical="center"/>
    </xf>
    <xf numFmtId="182" fontId="54" fillId="0" borderId="14" xfId="56" applyNumberFormat="1" applyFont="1" applyBorder="1" applyAlignment="1">
      <alignment horizontal="right" vertical="center"/>
    </xf>
    <xf numFmtId="9" fontId="54" fillId="0" borderId="14" xfId="618" applyFont="1" applyFill="1" applyBorder="1" applyAlignment="1">
      <alignment horizontal="right" vertical="center"/>
    </xf>
    <xf numFmtId="9" fontId="55" fillId="0" borderId="14" xfId="618" applyFont="1" applyFill="1" applyBorder="1" applyAlignment="1">
      <alignment horizontal="right" vertical="center"/>
    </xf>
    <xf numFmtId="191" fontId="56" fillId="0" borderId="19" xfId="35" applyNumberFormat="1" applyFont="1" applyFill="1" applyBorder="1" applyAlignment="1">
      <alignment horizontal="right" vertical="center"/>
    </xf>
    <xf numFmtId="191" fontId="54" fillId="0" borderId="14" xfId="35" applyNumberFormat="1" applyFont="1" applyBorder="1" applyAlignment="1">
      <alignment horizontal="right" vertical="center"/>
    </xf>
    <xf numFmtId="9" fontId="54" fillId="0" borderId="0" xfId="35" applyNumberFormat="1" applyFont="1" applyFill="1" applyBorder="1" applyAlignment="1">
      <alignment horizontal="right" vertical="center"/>
    </xf>
    <xf numFmtId="9" fontId="54" fillId="0" borderId="14" xfId="35" applyNumberFormat="1" applyFont="1" applyFill="1" applyBorder="1" applyAlignment="1">
      <alignment horizontal="right" vertical="center"/>
    </xf>
    <xf numFmtId="3" fontId="67" fillId="0" borderId="14" xfId="616" applyNumberFormat="1" applyFont="1" applyBorder="1" applyAlignment="1">
      <alignment horizontal="right" vertical="center" wrapText="1"/>
    </xf>
    <xf numFmtId="182" fontId="74" fillId="0" borderId="0" xfId="606" applyNumberFormat="1" applyFont="1" applyFill="1" applyBorder="1" applyAlignment="1">
      <alignment vertical="center"/>
    </xf>
    <xf numFmtId="205" fontId="74" fillId="0" borderId="0" xfId="606" applyNumberFormat="1" applyFont="1" applyFill="1" applyBorder="1" applyAlignment="1">
      <alignment vertical="center"/>
    </xf>
    <xf numFmtId="0" fontId="84" fillId="0" borderId="18" xfId="0" applyFont="1" applyBorder="1" applyAlignment="1">
      <alignment horizontal="center" vertical="center" shrinkToFit="1"/>
    </xf>
    <xf numFmtId="177" fontId="69" fillId="0" borderId="14" xfId="50" applyNumberFormat="1" applyFont="1" applyBorder="1" applyAlignment="1">
      <alignment horizontal="right" vertical="center"/>
    </xf>
    <xf numFmtId="182" fontId="54" fillId="0" borderId="0" xfId="55" applyNumberFormat="1" applyFont="1"/>
    <xf numFmtId="0" fontId="46" fillId="0" borderId="16" xfId="0" applyFont="1" applyFill="1" applyBorder="1" applyAlignment="1" applyProtection="1">
      <alignment vertical="center" shrinkToFit="1"/>
      <protection locked="0"/>
    </xf>
    <xf numFmtId="3" fontId="46" fillId="0" borderId="0" xfId="0" applyNumberFormat="1" applyFont="1" applyFill="1" applyBorder="1" applyAlignment="1">
      <alignment horizontal="centerContinuous" vertical="center" shrinkToFit="1"/>
    </xf>
    <xf numFmtId="3" fontId="46" fillId="0" borderId="18" xfId="0" applyNumberFormat="1" applyFont="1" applyFill="1" applyBorder="1" applyAlignment="1">
      <alignment horizontal="center" vertical="center" shrinkToFit="1"/>
    </xf>
    <xf numFmtId="0" fontId="46" fillId="0" borderId="18" xfId="0" applyFont="1" applyFill="1" applyBorder="1" applyAlignment="1">
      <alignment horizontal="centerContinuous" vertical="center" shrinkToFit="1"/>
    </xf>
    <xf numFmtId="0" fontId="46" fillId="0" borderId="24" xfId="0" applyFont="1" applyFill="1" applyBorder="1" applyAlignment="1">
      <alignment horizontal="centerContinuous" vertical="center" shrinkToFit="1"/>
    </xf>
    <xf numFmtId="3" fontId="46" fillId="0" borderId="0" xfId="0" applyNumberFormat="1" applyFont="1" applyFill="1" applyAlignment="1">
      <alignment vertical="center" shrinkToFit="1"/>
    </xf>
    <xf numFmtId="3" fontId="46" fillId="0" borderId="23" xfId="0" applyNumberFormat="1" applyFont="1" applyFill="1" applyBorder="1" applyAlignment="1">
      <alignment vertical="center" shrinkToFit="1"/>
    </xf>
    <xf numFmtId="3" fontId="46" fillId="0" borderId="23" xfId="0" applyNumberFormat="1" applyFont="1" applyFill="1" applyBorder="1" applyAlignment="1">
      <alignment horizontal="center" vertical="center" shrinkToFit="1"/>
    </xf>
    <xf numFmtId="3" fontId="46" fillId="0" borderId="23" xfId="0" applyNumberFormat="1" applyFont="1" applyFill="1" applyBorder="1" applyAlignment="1">
      <alignment horizontal="centerContinuous" vertical="center" shrinkToFit="1"/>
    </xf>
    <xf numFmtId="3" fontId="46" fillId="0" borderId="15" xfId="0" applyNumberFormat="1" applyFont="1" applyFill="1" applyBorder="1" applyAlignment="1">
      <alignment horizontal="centerContinuous" vertical="center" shrinkToFit="1"/>
    </xf>
    <xf numFmtId="0" fontId="46" fillId="0" borderId="15" xfId="0" applyFont="1" applyFill="1" applyBorder="1" applyAlignment="1" applyProtection="1">
      <alignment vertical="center" shrinkToFit="1"/>
      <protection locked="0"/>
    </xf>
    <xf numFmtId="0" fontId="46" fillId="0" borderId="0" xfId="0" applyFont="1" applyFill="1" applyAlignment="1" applyProtection="1">
      <alignment vertical="center" shrinkToFit="1"/>
      <protection locked="0"/>
    </xf>
    <xf numFmtId="0" fontId="46" fillId="0" borderId="16" xfId="0" applyFont="1" applyFill="1" applyBorder="1" applyAlignment="1">
      <alignment horizontal="center" vertical="center" shrinkToFit="1"/>
    </xf>
    <xf numFmtId="3" fontId="46" fillId="0" borderId="15" xfId="0" applyNumberFormat="1" applyFont="1" applyFill="1" applyBorder="1" applyAlignment="1">
      <alignment horizontal="center" vertical="center" shrinkToFit="1"/>
    </xf>
    <xf numFmtId="0" fontId="46" fillId="0" borderId="23" xfId="0" applyFont="1" applyFill="1" applyBorder="1" applyAlignment="1">
      <alignment horizontal="centerContinuous" vertical="center" shrinkToFit="1"/>
    </xf>
    <xf numFmtId="3" fontId="46" fillId="0" borderId="24" xfId="0" applyNumberFormat="1" applyFont="1" applyFill="1" applyBorder="1" applyAlignment="1">
      <alignment horizontal="centerContinuous" vertical="center" shrinkToFit="1"/>
    </xf>
    <xf numFmtId="3" fontId="46" fillId="0" borderId="24" xfId="0" applyNumberFormat="1" applyFont="1" applyFill="1" applyBorder="1" applyAlignment="1">
      <alignment horizontal="center" vertical="center" shrinkToFit="1"/>
    </xf>
    <xf numFmtId="0" fontId="46" fillId="0" borderId="15" xfId="0" applyFont="1" applyFill="1" applyBorder="1" applyAlignment="1">
      <alignment horizontal="center" vertical="center" shrinkToFit="1"/>
    </xf>
    <xf numFmtId="0" fontId="46" fillId="0" borderId="15" xfId="0" applyFont="1" applyFill="1" applyBorder="1" applyAlignment="1">
      <alignment horizontal="centerContinuous" vertical="center" shrinkToFit="1"/>
    </xf>
    <xf numFmtId="0" fontId="46" fillId="0" borderId="23" xfId="0" applyFont="1" applyFill="1" applyBorder="1" applyAlignment="1">
      <alignment horizontal="center" vertical="center" shrinkToFit="1"/>
    </xf>
    <xf numFmtId="3" fontId="46" fillId="0" borderId="0" xfId="0" applyNumberFormat="1" applyFont="1" applyFill="1" applyAlignment="1">
      <alignment horizontal="center" vertical="center" shrinkToFit="1"/>
    </xf>
    <xf numFmtId="0" fontId="46" fillId="0" borderId="19" xfId="0" applyFont="1" applyFill="1" applyBorder="1" applyAlignment="1">
      <alignment horizontal="center" vertical="center" shrinkToFit="1"/>
    </xf>
    <xf numFmtId="3" fontId="46" fillId="0" borderId="14" xfId="0" applyNumberFormat="1" applyFont="1" applyFill="1" applyBorder="1" applyAlignment="1">
      <alignment horizontal="centerContinuous" vertical="center" shrinkToFit="1"/>
    </xf>
    <xf numFmtId="3" fontId="46" fillId="0" borderId="25" xfId="0" applyNumberFormat="1" applyFont="1" applyFill="1" applyBorder="1" applyAlignment="1">
      <alignment horizontal="centerContinuous" vertical="center" shrinkToFit="1"/>
    </xf>
    <xf numFmtId="3" fontId="46" fillId="0" borderId="19" xfId="0" applyNumberFormat="1" applyFont="1" applyFill="1" applyBorder="1" applyAlignment="1">
      <alignment horizontal="centerContinuous" vertical="center" shrinkToFit="1"/>
    </xf>
    <xf numFmtId="3" fontId="46" fillId="0" borderId="19" xfId="0" applyNumberFormat="1" applyFont="1" applyFill="1" applyBorder="1" applyAlignment="1">
      <alignment horizontal="center" vertical="center" shrinkToFit="1"/>
    </xf>
    <xf numFmtId="3" fontId="46" fillId="0" borderId="19" xfId="0" applyNumberFormat="1" applyFont="1" applyFill="1" applyBorder="1" applyAlignment="1">
      <alignment horizontal="center" vertical="center" wrapText="1" shrinkToFit="1"/>
    </xf>
    <xf numFmtId="3" fontId="46" fillId="0" borderId="25" xfId="0" applyNumberFormat="1" applyFont="1" applyFill="1" applyBorder="1" applyAlignment="1">
      <alignment horizontal="center" vertical="center" shrinkToFit="1"/>
    </xf>
    <xf numFmtId="3" fontId="46" fillId="0" borderId="20" xfId="0" applyNumberFormat="1" applyFont="1" applyFill="1" applyBorder="1" applyAlignment="1">
      <alignment horizontal="center" vertical="center" shrinkToFit="1"/>
    </xf>
    <xf numFmtId="0" fontId="46" fillId="0" borderId="20" xfId="0" applyFont="1" applyFill="1" applyBorder="1" applyAlignment="1">
      <alignment horizontal="centerContinuous" vertical="center" shrinkToFit="1"/>
    </xf>
    <xf numFmtId="0" fontId="46" fillId="0" borderId="25" xfId="0" applyFont="1" applyFill="1" applyBorder="1" applyAlignment="1">
      <alignment horizontal="centerContinuous" vertical="center" shrinkToFit="1"/>
    </xf>
    <xf numFmtId="3" fontId="46" fillId="0" borderId="20" xfId="0" applyNumberFormat="1" applyFont="1" applyFill="1" applyBorder="1" applyAlignment="1">
      <alignment horizontal="centerContinuous" vertical="center" shrinkToFit="1"/>
    </xf>
    <xf numFmtId="0" fontId="46" fillId="0" borderId="20" xfId="0" applyFont="1" applyFill="1" applyBorder="1" applyAlignment="1">
      <alignment horizontal="left" vertical="center" shrinkToFit="1"/>
    </xf>
    <xf numFmtId="3" fontId="46" fillId="0" borderId="17" xfId="0" applyNumberFormat="1" applyFont="1" applyFill="1" applyBorder="1" applyAlignment="1">
      <alignment horizontal="center" vertical="center" shrinkToFit="1"/>
    </xf>
    <xf numFmtId="1" fontId="57" fillId="0" borderId="0" xfId="55" applyNumberFormat="1" applyFont="1" applyFill="1" applyAlignment="1">
      <alignment horizontal="center" vertical="center"/>
    </xf>
    <xf numFmtId="3" fontId="54" fillId="0" borderId="16" xfId="48" applyNumberFormat="1" applyFont="1" applyFill="1" applyBorder="1" applyAlignment="1">
      <alignment horizontal="distributed" vertical="center"/>
    </xf>
    <xf numFmtId="3" fontId="54" fillId="0" borderId="19" xfId="48" applyNumberFormat="1" applyFont="1" applyFill="1" applyBorder="1" applyAlignment="1">
      <alignment horizontal="distributed" vertical="center"/>
    </xf>
    <xf numFmtId="3" fontId="47" fillId="0" borderId="0" xfId="0" applyNumberFormat="1" applyFont="1" applyAlignment="1">
      <alignment horizontal="center"/>
    </xf>
    <xf numFmtId="3" fontId="46" fillId="0" borderId="39" xfId="0" applyNumberFormat="1" applyFont="1" applyBorder="1" applyAlignment="1">
      <alignment horizontal="center" vertical="center" shrinkToFit="1"/>
    </xf>
    <xf numFmtId="3" fontId="46" fillId="0" borderId="37" xfId="0" applyNumberFormat="1" applyFont="1" applyBorder="1" applyAlignment="1">
      <alignment horizontal="center" vertical="center" shrinkToFit="1"/>
    </xf>
    <xf numFmtId="3" fontId="46" fillId="0" borderId="38" xfId="0" applyNumberFormat="1" applyFont="1" applyBorder="1" applyAlignment="1">
      <alignment horizontal="center" vertical="center" shrinkToFit="1"/>
    </xf>
    <xf numFmtId="0" fontId="46" fillId="0" borderId="31" xfId="0" applyFont="1" applyFill="1" applyBorder="1" applyAlignment="1">
      <alignment horizontal="center" vertical="center" shrinkToFit="1"/>
    </xf>
    <xf numFmtId="0" fontId="46" fillId="0" borderId="11" xfId="0" applyFont="1" applyFill="1" applyBorder="1" applyAlignment="1">
      <alignment horizontal="center" vertical="center" shrinkToFit="1"/>
    </xf>
    <xf numFmtId="0" fontId="46" fillId="0" borderId="30" xfId="0" applyFont="1" applyFill="1" applyBorder="1" applyAlignment="1">
      <alignment horizontal="center" vertical="center" shrinkToFit="1"/>
    </xf>
    <xf numFmtId="3" fontId="46" fillId="0" borderId="31" xfId="0" applyNumberFormat="1" applyFont="1" applyFill="1" applyBorder="1" applyAlignment="1">
      <alignment horizontal="center" vertical="center" shrinkToFit="1"/>
    </xf>
    <xf numFmtId="3" fontId="46" fillId="0" borderId="11" xfId="0" applyNumberFormat="1" applyFont="1" applyFill="1" applyBorder="1" applyAlignment="1">
      <alignment horizontal="center" vertical="center" shrinkToFit="1"/>
    </xf>
    <xf numFmtId="3" fontId="46" fillId="0" borderId="30" xfId="0" applyNumberFormat="1" applyFont="1" applyFill="1" applyBorder="1" applyAlignment="1">
      <alignment horizontal="center" vertical="center" shrinkToFit="1"/>
    </xf>
    <xf numFmtId="3" fontId="46" fillId="0" borderId="18" xfId="0" applyNumberFormat="1" applyFont="1" applyFill="1" applyBorder="1" applyAlignment="1">
      <alignment horizontal="center" vertical="center" shrinkToFit="1"/>
    </xf>
    <xf numFmtId="3" fontId="46" fillId="0" borderId="23" xfId="0" applyNumberFormat="1" applyFont="1" applyFill="1" applyBorder="1" applyAlignment="1">
      <alignment horizontal="center" vertical="center" shrinkToFit="1"/>
    </xf>
    <xf numFmtId="177" fontId="54" fillId="0" borderId="21" xfId="48" applyFont="1" applyBorder="1" applyAlignment="1">
      <alignment horizontal="center" vertical="center"/>
    </xf>
    <xf numFmtId="177" fontId="54" fillId="0" borderId="16" xfId="48" applyFont="1" applyBorder="1" applyAlignment="1">
      <alignment horizontal="center" vertical="center"/>
    </xf>
    <xf numFmtId="177" fontId="54" fillId="0" borderId="19" xfId="48" applyFont="1" applyBorder="1" applyAlignment="1">
      <alignment horizontal="center" vertical="center"/>
    </xf>
    <xf numFmtId="177" fontId="54" fillId="0" borderId="28" xfId="48" applyFont="1" applyBorder="1" applyAlignment="1">
      <alignment horizontal="center" vertical="center"/>
    </xf>
    <xf numFmtId="177" fontId="54" fillId="0" borderId="15" xfId="48" applyFont="1" applyBorder="1" applyAlignment="1">
      <alignment horizontal="center" vertical="center"/>
    </xf>
    <xf numFmtId="177" fontId="54" fillId="0" borderId="20" xfId="48" applyFont="1" applyBorder="1" applyAlignment="1">
      <alignment horizontal="center" vertical="center"/>
    </xf>
    <xf numFmtId="3" fontId="46" fillId="0" borderId="31" xfId="0" applyNumberFormat="1" applyFont="1" applyBorder="1" applyAlignment="1">
      <alignment horizontal="center" vertical="center"/>
    </xf>
    <xf numFmtId="3" fontId="46" fillId="0" borderId="11" xfId="0" applyNumberFormat="1" applyFont="1" applyBorder="1" applyAlignment="1">
      <alignment horizontal="center" vertical="center"/>
    </xf>
    <xf numFmtId="3" fontId="46" fillId="0" borderId="30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/>
    </xf>
    <xf numFmtId="3" fontId="46" fillId="0" borderId="20" xfId="0" applyNumberFormat="1" applyFont="1" applyBorder="1" applyAlignment="1">
      <alignment horizontal="center" vertical="center" shrinkToFit="1"/>
    </xf>
    <xf numFmtId="3" fontId="46" fillId="0" borderId="14" xfId="0" applyNumberFormat="1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/>
    </xf>
    <xf numFmtId="0" fontId="46" fillId="0" borderId="36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3" fontId="46" fillId="0" borderId="39" xfId="0" applyNumberFormat="1" applyFont="1" applyBorder="1" applyAlignment="1">
      <alignment horizontal="center" vertical="center"/>
    </xf>
    <xf numFmtId="3" fontId="46" fillId="0" borderId="37" xfId="0" applyNumberFormat="1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54" fillId="0" borderId="28" xfId="0" applyFont="1" applyBorder="1" applyAlignment="1">
      <alignment horizontal="center" vertical="center"/>
    </xf>
    <xf numFmtId="0" fontId="54" fillId="0" borderId="22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54" fillId="0" borderId="28" xfId="55" applyFont="1" applyBorder="1" applyAlignment="1">
      <alignment horizontal="center" vertical="center"/>
    </xf>
    <xf numFmtId="0" fontId="54" fillId="0" borderId="15" xfId="55" applyFont="1" applyBorder="1" applyAlignment="1">
      <alignment horizontal="center" vertical="center"/>
    </xf>
    <xf numFmtId="0" fontId="54" fillId="0" borderId="20" xfId="55" applyFont="1" applyBorder="1" applyAlignment="1">
      <alignment horizontal="center" vertical="center"/>
    </xf>
    <xf numFmtId="0" fontId="54" fillId="0" borderId="21" xfId="55" applyFont="1" applyBorder="1" applyAlignment="1">
      <alignment horizontal="center" vertical="center"/>
    </xf>
    <xf numFmtId="0" fontId="54" fillId="0" borderId="16" xfId="55" applyFont="1" applyBorder="1" applyAlignment="1">
      <alignment horizontal="center" vertical="center"/>
    </xf>
    <xf numFmtId="0" fontId="54" fillId="0" borderId="19" xfId="55" applyFont="1" applyBorder="1" applyAlignment="1">
      <alignment horizontal="center" vertical="center"/>
    </xf>
    <xf numFmtId="0" fontId="54" fillId="0" borderId="23" xfId="55" applyFont="1" applyBorder="1" applyAlignment="1">
      <alignment horizontal="center" vertical="center" wrapText="1" shrinkToFit="1"/>
    </xf>
    <xf numFmtId="0" fontId="54" fillId="0" borderId="23" xfId="55" applyFont="1" applyBorder="1" applyAlignment="1">
      <alignment horizontal="center" vertical="center" shrinkToFit="1"/>
    </xf>
    <xf numFmtId="0" fontId="54" fillId="0" borderId="25" xfId="55" applyFont="1" applyBorder="1" applyAlignment="1">
      <alignment horizontal="center" vertical="center" shrinkToFit="1"/>
    </xf>
    <xf numFmtId="0" fontId="54" fillId="0" borderId="29" xfId="55" applyFont="1" applyBorder="1" applyAlignment="1">
      <alignment horizontal="center" vertical="center"/>
    </xf>
    <xf numFmtId="0" fontId="54" fillId="0" borderId="18" xfId="55" applyFont="1" applyBorder="1" applyAlignment="1">
      <alignment horizontal="center" vertical="center" shrinkToFit="1"/>
    </xf>
    <xf numFmtId="0" fontId="54" fillId="0" borderId="40" xfId="55" applyFont="1" applyBorder="1" applyAlignment="1">
      <alignment horizontal="center" vertical="center" shrinkToFit="1"/>
    </xf>
    <xf numFmtId="0" fontId="54" fillId="0" borderId="17" xfId="55" applyFont="1" applyBorder="1" applyAlignment="1">
      <alignment horizontal="center" vertical="center" shrinkToFit="1"/>
    </xf>
    <xf numFmtId="0" fontId="54" fillId="0" borderId="28" xfId="55" applyFont="1" applyBorder="1" applyAlignment="1">
      <alignment horizontal="center" vertical="center" shrinkToFit="1"/>
    </xf>
    <xf numFmtId="0" fontId="54" fillId="0" borderId="29" xfId="55" applyFont="1" applyBorder="1" applyAlignment="1">
      <alignment horizontal="center" vertical="center" shrinkToFit="1"/>
    </xf>
    <xf numFmtId="0" fontId="54" fillId="0" borderId="21" xfId="55" applyFont="1" applyBorder="1" applyAlignment="1">
      <alignment horizontal="center" vertical="center" shrinkToFit="1"/>
    </xf>
    <xf numFmtId="0" fontId="63" fillId="0" borderId="24" xfId="609" applyFont="1" applyBorder="1" applyAlignment="1">
      <alignment horizontal="center" vertical="center" wrapText="1"/>
    </xf>
    <xf numFmtId="0" fontId="63" fillId="0" borderId="23" xfId="609" applyFont="1" applyBorder="1" applyAlignment="1">
      <alignment horizontal="center" vertical="center" wrapText="1"/>
    </xf>
    <xf numFmtId="0" fontId="47" fillId="0" borderId="0" xfId="55" applyFont="1" applyAlignment="1">
      <alignment horizontal="center" vertical="top"/>
    </xf>
    <xf numFmtId="0" fontId="54" fillId="0" borderId="21" xfId="55" applyFont="1" applyBorder="1" applyAlignment="1">
      <alignment horizontal="center" vertical="center" wrapText="1"/>
    </xf>
    <xf numFmtId="0" fontId="54" fillId="0" borderId="28" xfId="55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</cellXfs>
  <cellStyles count="619">
    <cellStyle name="20% - 강조색1 2" xfId="1" xr:uid="{00000000-0005-0000-0000-000000000000}"/>
    <cellStyle name="20% - 강조색2 2" xfId="2" xr:uid="{00000000-0005-0000-0000-000001000000}"/>
    <cellStyle name="20% - 강조색3 2" xfId="3" xr:uid="{00000000-0005-0000-0000-000002000000}"/>
    <cellStyle name="20% - 강조색4 2" xfId="4" xr:uid="{00000000-0005-0000-0000-000003000000}"/>
    <cellStyle name="20% - 강조색5 2" xfId="5" xr:uid="{00000000-0005-0000-0000-000004000000}"/>
    <cellStyle name="20% - 강조색6 2" xfId="6" xr:uid="{00000000-0005-0000-0000-000005000000}"/>
    <cellStyle name="40% - 강조색1 2" xfId="7" xr:uid="{00000000-0005-0000-0000-000006000000}"/>
    <cellStyle name="40% - 강조색2 2" xfId="8" xr:uid="{00000000-0005-0000-0000-000007000000}"/>
    <cellStyle name="40% - 강조색3 2" xfId="9" xr:uid="{00000000-0005-0000-0000-000008000000}"/>
    <cellStyle name="40% - 강조색4 2" xfId="10" xr:uid="{00000000-0005-0000-0000-000009000000}"/>
    <cellStyle name="40% - 강조색5 2" xfId="11" xr:uid="{00000000-0005-0000-0000-00000A000000}"/>
    <cellStyle name="40% - 강조색6 2" xfId="12" xr:uid="{00000000-0005-0000-0000-00000B000000}"/>
    <cellStyle name="60% - 강조색1 2" xfId="13" xr:uid="{00000000-0005-0000-0000-00000C000000}"/>
    <cellStyle name="60% - 강조색2 2" xfId="14" xr:uid="{00000000-0005-0000-0000-00000D000000}"/>
    <cellStyle name="60% - 강조색3 2" xfId="15" xr:uid="{00000000-0005-0000-0000-00000E000000}"/>
    <cellStyle name="60% - 강조색4 2" xfId="16" xr:uid="{00000000-0005-0000-0000-00000F000000}"/>
    <cellStyle name="60% - 강조색5 2" xfId="17" xr:uid="{00000000-0005-0000-0000-000010000000}"/>
    <cellStyle name="60% - 강조색6 2" xfId="18" xr:uid="{00000000-0005-0000-0000-000011000000}"/>
    <cellStyle name="ÅëÈ­ [0]_¼ÕÀÍ¿¹»ê" xfId="58" xr:uid="{00000000-0005-0000-0000-000012000000}"/>
    <cellStyle name="AeE­ [0]_¼OAI¿¹≫e" xfId="59" xr:uid="{00000000-0005-0000-0000-000013000000}"/>
    <cellStyle name="ÅëÈ­ [0]_ÀÎ°Çºñ,¿ÜÁÖºñ" xfId="60" xr:uid="{00000000-0005-0000-0000-000014000000}"/>
    <cellStyle name="AeE­ [0]_AI°Cºn,μμ±Þºn" xfId="61" xr:uid="{00000000-0005-0000-0000-000015000000}"/>
    <cellStyle name="ÅëÈ­ [0]_laroux" xfId="62" xr:uid="{00000000-0005-0000-0000-000016000000}"/>
    <cellStyle name="AeE­ [0]_laroux_1" xfId="63" xr:uid="{00000000-0005-0000-0000-000017000000}"/>
    <cellStyle name="ÅëÈ­ [0]_laroux_1" xfId="64" xr:uid="{00000000-0005-0000-0000-000018000000}"/>
    <cellStyle name="AeE­ [0]_laroux_1_45-09 유통 금융 보험 및 기타서비스(97-109)" xfId="65" xr:uid="{00000000-0005-0000-0000-000019000000}"/>
    <cellStyle name="ÅëÈ­ [0]_laroux_1_45-09 유통 금융 보험 및 기타서비스(97-109)" xfId="66" xr:uid="{00000000-0005-0000-0000-00001A000000}"/>
    <cellStyle name="AeE­ [0]_laroux_1_46-09 유통 금융 보험 및 기타서비스" xfId="67" xr:uid="{00000000-0005-0000-0000-00001B000000}"/>
    <cellStyle name="ÅëÈ­ [0]_laroux_1_46-09 유통 금융 보험 및 기타서비스" xfId="68" xr:uid="{00000000-0005-0000-0000-00001C000000}"/>
    <cellStyle name="AeE­ [0]_laroux_1_46-11 교통 관광 및 정보통신" xfId="69" xr:uid="{00000000-0005-0000-0000-00001D000000}"/>
    <cellStyle name="ÅëÈ­ [0]_laroux_1_46-11 교통 관광 및 정보통신" xfId="70" xr:uid="{00000000-0005-0000-0000-00001E000000}"/>
    <cellStyle name="AeE­ [0]_laroux_1_48-06 농림수산업" xfId="71" xr:uid="{00000000-0005-0000-0000-00001F000000}"/>
    <cellStyle name="ÅëÈ­ [0]_laroux_1_48-06 농림수산업" xfId="72" xr:uid="{00000000-0005-0000-0000-000020000000}"/>
    <cellStyle name="AeE­ [0]_laroux_1_48-09 유통 금융 보험 및 기타서비스" xfId="73" xr:uid="{00000000-0005-0000-0000-000021000000}"/>
    <cellStyle name="ÅëÈ­ [0]_laroux_1_48-09 유통 금융 보험 및 기타서비스" xfId="74" xr:uid="{00000000-0005-0000-0000-000022000000}"/>
    <cellStyle name="AeE­ [0]_laroux_1_48-10 주택 건설" xfId="75" xr:uid="{00000000-0005-0000-0000-000023000000}"/>
    <cellStyle name="ÅëÈ­ [0]_laroux_1_48-10 주택 건설" xfId="76" xr:uid="{00000000-0005-0000-0000-000024000000}"/>
    <cellStyle name="AeE­ [0]_laroux_1_48-11 교통 관광 및 정보통신" xfId="77" xr:uid="{00000000-0005-0000-0000-000025000000}"/>
    <cellStyle name="ÅëÈ­ [0]_laroux_1_48-11 교통 관광 및 정보통신" xfId="78" xr:uid="{00000000-0005-0000-0000-000026000000}"/>
    <cellStyle name="AeE­ [0]_laroux_1_48-12 보건 및 사회보장" xfId="79" xr:uid="{00000000-0005-0000-0000-000027000000}"/>
    <cellStyle name="ÅëÈ­ [0]_laroux_1_48-12 보건 및 사회보장" xfId="80" xr:uid="{00000000-0005-0000-0000-000028000000}"/>
    <cellStyle name="AeE­ [0]_laroux_1_48-13 환경" xfId="81" xr:uid="{00000000-0005-0000-0000-000029000000}"/>
    <cellStyle name="ÅëÈ­ [0]_laroux_1_48-13 환경" xfId="82" xr:uid="{00000000-0005-0000-0000-00002A000000}"/>
    <cellStyle name="AeE­ [0]_laroux_1_48-14 교육 및 문화" xfId="83" xr:uid="{00000000-0005-0000-0000-00002B000000}"/>
    <cellStyle name="ÅëÈ­ [0]_laroux_1_48-14 교육 및 문화" xfId="84" xr:uid="{00000000-0005-0000-0000-00002C000000}"/>
    <cellStyle name="AeE­ [0]_laroux_1_48-17 공공행정 및 사법" xfId="85" xr:uid="{00000000-0005-0000-0000-00002D000000}"/>
    <cellStyle name="ÅëÈ­ [0]_laroux_1_48-17 공공행정 및 사법" xfId="86" xr:uid="{00000000-0005-0000-0000-00002E000000}"/>
    <cellStyle name="AeE­ [0]_laroux_1_99 재가노인복지시설" xfId="87" xr:uid="{00000000-0005-0000-0000-00002F000000}"/>
    <cellStyle name="ÅëÈ­ [0]_laroux_1_99 재가노인복지시설" xfId="88" xr:uid="{00000000-0005-0000-0000-000030000000}"/>
    <cellStyle name="AeE­ [0]_laroux_1_99 친환경농산물 인증현황" xfId="89" xr:uid="{00000000-0005-0000-0000-000031000000}"/>
    <cellStyle name="ÅëÈ­ [0]_laroux_1_99 친환경농산물 인증현황" xfId="90" xr:uid="{00000000-0005-0000-0000-000032000000}"/>
    <cellStyle name="AeE­ [0]_laroux_1_보건위생정책과" xfId="91" xr:uid="{00000000-0005-0000-0000-000033000000}"/>
    <cellStyle name="ÅëÈ­ [0]_laroux_1_보건위생정책과" xfId="92" xr:uid="{00000000-0005-0000-0000-000034000000}"/>
    <cellStyle name="AeE­ [0]_laroux_1_시군구" xfId="93" xr:uid="{00000000-0005-0000-0000-000035000000}"/>
    <cellStyle name="ÅëÈ­ [0]_laroux_1_시군구" xfId="94" xr:uid="{00000000-0005-0000-0000-000036000000}"/>
    <cellStyle name="AeE­ [0]_laroux_1_안산시" xfId="95" xr:uid="{00000000-0005-0000-0000-000037000000}"/>
    <cellStyle name="ÅëÈ­ [0]_laroux_1_안산시" xfId="96" xr:uid="{00000000-0005-0000-0000-000038000000}"/>
    <cellStyle name="AeE­ [0]_laroux_1_유통업체현황" xfId="97" xr:uid="{00000000-0005-0000-0000-000039000000}"/>
    <cellStyle name="ÅëÈ­ [0]_laroux_1_유통업체현황" xfId="98" xr:uid="{00000000-0005-0000-0000-00003A000000}"/>
    <cellStyle name="AeE­ [0]_laroux_1_토지정보과(제출)," xfId="99" xr:uid="{00000000-0005-0000-0000-00003B000000}"/>
    <cellStyle name="ÅëÈ­ [0]_laroux_1_토지정보과(제출)," xfId="100" xr:uid="{00000000-0005-0000-0000-00003C000000}"/>
    <cellStyle name="AeE­ [0]_laroux_1_평택시" xfId="101" xr:uid="{00000000-0005-0000-0000-00003D000000}"/>
    <cellStyle name="ÅëÈ­ [0]_laroux_1_평택시" xfId="102" xr:uid="{00000000-0005-0000-0000-00003E000000}"/>
    <cellStyle name="AeE­ [0]_laroux_2" xfId="103" xr:uid="{00000000-0005-0000-0000-00003F000000}"/>
    <cellStyle name="ÅëÈ­ [0]_laroux_2" xfId="104" xr:uid="{00000000-0005-0000-0000-000040000000}"/>
    <cellStyle name="AeE­ [0]_laroux_2_41-06농림16" xfId="105" xr:uid="{00000000-0005-0000-0000-000041000000}"/>
    <cellStyle name="ÅëÈ­ [0]_laroux_2_41-06농림16" xfId="106" xr:uid="{00000000-0005-0000-0000-000042000000}"/>
    <cellStyle name="AeE­ [0]_laroux_2_41-06농림16_45-09 유통 금융 보험 및 기타서비스(97-109)" xfId="107" xr:uid="{00000000-0005-0000-0000-000043000000}"/>
    <cellStyle name="ÅëÈ­ [0]_laroux_2_41-06농림16_45-09 유통 금융 보험 및 기타서비스(97-109)" xfId="108" xr:uid="{00000000-0005-0000-0000-000044000000}"/>
    <cellStyle name="AeE­ [0]_laroux_2_41-06농림16_46-09 유통 금융 보험 및 기타서비스" xfId="109" xr:uid="{00000000-0005-0000-0000-000045000000}"/>
    <cellStyle name="ÅëÈ­ [0]_laroux_2_41-06농림16_46-09 유통 금융 보험 및 기타서비스" xfId="110" xr:uid="{00000000-0005-0000-0000-000046000000}"/>
    <cellStyle name="AeE­ [0]_laroux_2_41-06농림16_46-11 교통 관광 및 정보통신" xfId="111" xr:uid="{00000000-0005-0000-0000-000047000000}"/>
    <cellStyle name="ÅëÈ­ [0]_laroux_2_41-06농림16_46-11 교통 관광 및 정보통신" xfId="112" xr:uid="{00000000-0005-0000-0000-000048000000}"/>
    <cellStyle name="AeE­ [0]_laroux_2_41-06농림16_48-06 농림수산업" xfId="113" xr:uid="{00000000-0005-0000-0000-000049000000}"/>
    <cellStyle name="ÅëÈ­ [0]_laroux_2_41-06농림16_48-06 농림수산업" xfId="114" xr:uid="{00000000-0005-0000-0000-00004A000000}"/>
    <cellStyle name="AeE­ [0]_laroux_2_41-06농림16_48-09 유통 금융 보험 및 기타서비스" xfId="115" xr:uid="{00000000-0005-0000-0000-00004B000000}"/>
    <cellStyle name="ÅëÈ­ [0]_laroux_2_41-06농림16_48-09 유통 금융 보험 및 기타서비스" xfId="116" xr:uid="{00000000-0005-0000-0000-00004C000000}"/>
    <cellStyle name="AeE­ [0]_laroux_2_41-06농림16_48-10 주택 건설" xfId="117" xr:uid="{00000000-0005-0000-0000-00004D000000}"/>
    <cellStyle name="ÅëÈ­ [0]_laroux_2_41-06농림16_48-10 주택 건설" xfId="118" xr:uid="{00000000-0005-0000-0000-00004E000000}"/>
    <cellStyle name="AeE­ [0]_laroux_2_41-06농림16_48-11 교통 관광 및 정보통신" xfId="119" xr:uid="{00000000-0005-0000-0000-00004F000000}"/>
    <cellStyle name="ÅëÈ­ [0]_laroux_2_41-06농림16_48-11 교통 관광 및 정보통신" xfId="120" xr:uid="{00000000-0005-0000-0000-000050000000}"/>
    <cellStyle name="AeE­ [0]_laroux_2_41-06농림16_48-12 보건 및 사회보장" xfId="121" xr:uid="{00000000-0005-0000-0000-000051000000}"/>
    <cellStyle name="ÅëÈ­ [0]_laroux_2_41-06농림16_48-12 보건 및 사회보장" xfId="122" xr:uid="{00000000-0005-0000-0000-000052000000}"/>
    <cellStyle name="AeE­ [0]_laroux_2_41-06농림16_48-13 환경" xfId="123" xr:uid="{00000000-0005-0000-0000-000053000000}"/>
    <cellStyle name="ÅëÈ­ [0]_laroux_2_41-06농림16_48-13 환경" xfId="124" xr:uid="{00000000-0005-0000-0000-000054000000}"/>
    <cellStyle name="AeE­ [0]_laroux_2_41-06농림16_48-14 교육 및 문화" xfId="125" xr:uid="{00000000-0005-0000-0000-000055000000}"/>
    <cellStyle name="ÅëÈ­ [0]_laroux_2_41-06농림16_48-14 교육 및 문화" xfId="126" xr:uid="{00000000-0005-0000-0000-000056000000}"/>
    <cellStyle name="AeE­ [0]_laroux_2_41-06농림16_48-17 공공행정 및 사법" xfId="127" xr:uid="{00000000-0005-0000-0000-000057000000}"/>
    <cellStyle name="ÅëÈ­ [0]_laroux_2_41-06농림16_48-17 공공행정 및 사법" xfId="128" xr:uid="{00000000-0005-0000-0000-000058000000}"/>
    <cellStyle name="AeE­ [0]_laroux_2_41-06농림16_99 재가노인복지시설" xfId="129" xr:uid="{00000000-0005-0000-0000-000059000000}"/>
    <cellStyle name="ÅëÈ­ [0]_laroux_2_41-06농림16_99 재가노인복지시설" xfId="130" xr:uid="{00000000-0005-0000-0000-00005A000000}"/>
    <cellStyle name="AeE­ [0]_laroux_2_41-06농림16_99 친환경농산물 인증현황" xfId="131" xr:uid="{00000000-0005-0000-0000-00005B000000}"/>
    <cellStyle name="ÅëÈ­ [0]_laroux_2_41-06농림16_99 친환경농산물 인증현황" xfId="132" xr:uid="{00000000-0005-0000-0000-00005C000000}"/>
    <cellStyle name="AeE­ [0]_laroux_2_41-06농림16_보건위생정책과" xfId="133" xr:uid="{00000000-0005-0000-0000-00005D000000}"/>
    <cellStyle name="ÅëÈ­ [0]_laroux_2_41-06농림16_보건위생정책과" xfId="134" xr:uid="{00000000-0005-0000-0000-00005E000000}"/>
    <cellStyle name="AeE­ [0]_laroux_2_41-06농림16_시군구" xfId="135" xr:uid="{00000000-0005-0000-0000-00005F000000}"/>
    <cellStyle name="ÅëÈ­ [0]_laroux_2_41-06농림16_시군구" xfId="136" xr:uid="{00000000-0005-0000-0000-000060000000}"/>
    <cellStyle name="AeE­ [0]_laroux_2_41-06농림16_안산시" xfId="137" xr:uid="{00000000-0005-0000-0000-000061000000}"/>
    <cellStyle name="ÅëÈ­ [0]_laroux_2_41-06농림16_안산시" xfId="138" xr:uid="{00000000-0005-0000-0000-000062000000}"/>
    <cellStyle name="AeE­ [0]_laroux_2_41-06농림16_유통업체현황" xfId="139" xr:uid="{00000000-0005-0000-0000-000063000000}"/>
    <cellStyle name="ÅëÈ­ [0]_laroux_2_41-06농림16_유통업체현황" xfId="140" xr:uid="{00000000-0005-0000-0000-000064000000}"/>
    <cellStyle name="AeE­ [0]_laroux_2_41-06농림16_토지정보과(제출)," xfId="141" xr:uid="{00000000-0005-0000-0000-000065000000}"/>
    <cellStyle name="ÅëÈ­ [0]_laroux_2_41-06농림16_토지정보과(제출)," xfId="142" xr:uid="{00000000-0005-0000-0000-000066000000}"/>
    <cellStyle name="AeE­ [0]_laroux_2_41-06농림16_평택시" xfId="143" xr:uid="{00000000-0005-0000-0000-000067000000}"/>
    <cellStyle name="ÅëÈ­ [0]_laroux_2_41-06농림16_평택시" xfId="144" xr:uid="{00000000-0005-0000-0000-000068000000}"/>
    <cellStyle name="AeE­ [0]_laroux_2_41-06농림41" xfId="145" xr:uid="{00000000-0005-0000-0000-000069000000}"/>
    <cellStyle name="ÅëÈ­ [0]_laroux_2_41-06농림41" xfId="146" xr:uid="{00000000-0005-0000-0000-00006A000000}"/>
    <cellStyle name="AeE­ [0]_laroux_2_45-09 유통 금융 보험 및 기타서비스(97-109)" xfId="147" xr:uid="{00000000-0005-0000-0000-00006B000000}"/>
    <cellStyle name="ÅëÈ­ [0]_laroux_2_45-09 유통 금융 보험 및 기타서비스(97-109)" xfId="148" xr:uid="{00000000-0005-0000-0000-00006C000000}"/>
    <cellStyle name="AeE­ [0]_laroux_2_46-09 유통 금융 보험 및 기타서비스" xfId="149" xr:uid="{00000000-0005-0000-0000-00006D000000}"/>
    <cellStyle name="ÅëÈ­ [0]_laroux_2_46-09 유통 금융 보험 및 기타서비스" xfId="150" xr:uid="{00000000-0005-0000-0000-00006E000000}"/>
    <cellStyle name="AeE­ [0]_laroux_2_46-11 교통 관광 및 정보통신" xfId="151" xr:uid="{00000000-0005-0000-0000-00006F000000}"/>
    <cellStyle name="ÅëÈ­ [0]_laroux_2_46-11 교통 관광 및 정보통신" xfId="152" xr:uid="{00000000-0005-0000-0000-000070000000}"/>
    <cellStyle name="AeE­ [0]_laroux_2_48-06 농림수산업" xfId="153" xr:uid="{00000000-0005-0000-0000-000071000000}"/>
    <cellStyle name="ÅëÈ­ [0]_laroux_2_48-06 농림수산업" xfId="154" xr:uid="{00000000-0005-0000-0000-000072000000}"/>
    <cellStyle name="AeE­ [0]_laroux_2_48-09 유통 금융 보험 및 기타서비스" xfId="155" xr:uid="{00000000-0005-0000-0000-000073000000}"/>
    <cellStyle name="ÅëÈ­ [0]_laroux_2_48-09 유통 금융 보험 및 기타서비스" xfId="156" xr:uid="{00000000-0005-0000-0000-000074000000}"/>
    <cellStyle name="AeE­ [0]_laroux_2_48-10 주택 건설" xfId="157" xr:uid="{00000000-0005-0000-0000-000075000000}"/>
    <cellStyle name="ÅëÈ­ [0]_laroux_2_48-10 주택 건설" xfId="158" xr:uid="{00000000-0005-0000-0000-000076000000}"/>
    <cellStyle name="AeE­ [0]_laroux_2_48-11 교통 관광 및 정보통신" xfId="159" xr:uid="{00000000-0005-0000-0000-000077000000}"/>
    <cellStyle name="ÅëÈ­ [0]_laroux_2_48-11 교통 관광 및 정보통신" xfId="160" xr:uid="{00000000-0005-0000-0000-000078000000}"/>
    <cellStyle name="AeE­ [0]_laroux_2_48-12 보건 및 사회보장" xfId="161" xr:uid="{00000000-0005-0000-0000-000079000000}"/>
    <cellStyle name="ÅëÈ­ [0]_laroux_2_48-12 보건 및 사회보장" xfId="162" xr:uid="{00000000-0005-0000-0000-00007A000000}"/>
    <cellStyle name="AeE­ [0]_laroux_2_48-13 환경" xfId="163" xr:uid="{00000000-0005-0000-0000-00007B000000}"/>
    <cellStyle name="ÅëÈ­ [0]_laroux_2_48-13 환경" xfId="164" xr:uid="{00000000-0005-0000-0000-00007C000000}"/>
    <cellStyle name="AeE­ [0]_laroux_2_48-14 교육 및 문화" xfId="165" xr:uid="{00000000-0005-0000-0000-00007D000000}"/>
    <cellStyle name="ÅëÈ­ [0]_laroux_2_48-14 교육 및 문화" xfId="166" xr:uid="{00000000-0005-0000-0000-00007E000000}"/>
    <cellStyle name="AeE­ [0]_laroux_2_48-17 공공행정 및 사법" xfId="167" xr:uid="{00000000-0005-0000-0000-00007F000000}"/>
    <cellStyle name="ÅëÈ­ [0]_laroux_2_48-17 공공행정 및 사법" xfId="168" xr:uid="{00000000-0005-0000-0000-000080000000}"/>
    <cellStyle name="AeE­ [0]_laroux_2_99 재가노인복지시설" xfId="169" xr:uid="{00000000-0005-0000-0000-000081000000}"/>
    <cellStyle name="ÅëÈ­ [0]_laroux_2_99 재가노인복지시설" xfId="170" xr:uid="{00000000-0005-0000-0000-000082000000}"/>
    <cellStyle name="AeE­ [0]_laroux_2_99 친환경농산물 인증현황" xfId="171" xr:uid="{00000000-0005-0000-0000-000083000000}"/>
    <cellStyle name="ÅëÈ­ [0]_laroux_2_99 친환경농산물 인증현황" xfId="172" xr:uid="{00000000-0005-0000-0000-000084000000}"/>
    <cellStyle name="AeE­ [0]_laroux_2_보건위생정책과" xfId="173" xr:uid="{00000000-0005-0000-0000-000085000000}"/>
    <cellStyle name="ÅëÈ­ [0]_laroux_2_보건위생정책과" xfId="174" xr:uid="{00000000-0005-0000-0000-000086000000}"/>
    <cellStyle name="AeE­ [0]_laroux_2_시군구" xfId="175" xr:uid="{00000000-0005-0000-0000-000087000000}"/>
    <cellStyle name="ÅëÈ­ [0]_laroux_2_시군구" xfId="176" xr:uid="{00000000-0005-0000-0000-000088000000}"/>
    <cellStyle name="AeE­ [0]_laroux_2_안산시" xfId="177" xr:uid="{00000000-0005-0000-0000-000089000000}"/>
    <cellStyle name="ÅëÈ­ [0]_laroux_2_안산시" xfId="178" xr:uid="{00000000-0005-0000-0000-00008A000000}"/>
    <cellStyle name="AeE­ [0]_laroux_2_유통업체현황" xfId="179" xr:uid="{00000000-0005-0000-0000-00008B000000}"/>
    <cellStyle name="ÅëÈ­ [0]_laroux_2_유통업체현황" xfId="180" xr:uid="{00000000-0005-0000-0000-00008C000000}"/>
    <cellStyle name="AeE­ [0]_laroux_2_토지정보과(제출)," xfId="181" xr:uid="{00000000-0005-0000-0000-00008D000000}"/>
    <cellStyle name="ÅëÈ­ [0]_laroux_2_토지정보과(제출)," xfId="182" xr:uid="{00000000-0005-0000-0000-00008E000000}"/>
    <cellStyle name="AeE­ [0]_laroux_2_평택시" xfId="183" xr:uid="{00000000-0005-0000-0000-00008F000000}"/>
    <cellStyle name="ÅëÈ­ [0]_laroux_2_평택시" xfId="184" xr:uid="{00000000-0005-0000-0000-000090000000}"/>
    <cellStyle name="AeE­ [0]_Sheet1" xfId="185" xr:uid="{00000000-0005-0000-0000-000091000000}"/>
    <cellStyle name="ÅëÈ­ [0]_Sheet1" xfId="186" xr:uid="{00000000-0005-0000-0000-000092000000}"/>
    <cellStyle name="AeE­ [0]_Sheet1_45-09 유통 금융 보험 및 기타서비스(97-109)" xfId="187" xr:uid="{00000000-0005-0000-0000-000093000000}"/>
    <cellStyle name="ÅëÈ­ [0]_Sheet1_45-09 유통 금융 보험 및 기타서비스(97-109)" xfId="188" xr:uid="{00000000-0005-0000-0000-000094000000}"/>
    <cellStyle name="AeE­ [0]_Sheet1_46-09 유통 금융 보험 및 기타서비스" xfId="189" xr:uid="{00000000-0005-0000-0000-000095000000}"/>
    <cellStyle name="ÅëÈ­ [0]_Sheet1_46-09 유통 금융 보험 및 기타서비스" xfId="190" xr:uid="{00000000-0005-0000-0000-000096000000}"/>
    <cellStyle name="AeE­ [0]_Sheet1_46-11 교통 관광 및 정보통신" xfId="191" xr:uid="{00000000-0005-0000-0000-000097000000}"/>
    <cellStyle name="ÅëÈ­ [0]_Sheet1_46-11 교통 관광 및 정보통신" xfId="192" xr:uid="{00000000-0005-0000-0000-000098000000}"/>
    <cellStyle name="AeE­ [0]_Sheet1_48-06 농림수산업" xfId="193" xr:uid="{00000000-0005-0000-0000-000099000000}"/>
    <cellStyle name="ÅëÈ­ [0]_Sheet1_48-06 농림수산업" xfId="194" xr:uid="{00000000-0005-0000-0000-00009A000000}"/>
    <cellStyle name="AeE­ [0]_Sheet1_48-09 유통 금융 보험 및 기타서비스" xfId="195" xr:uid="{00000000-0005-0000-0000-00009B000000}"/>
    <cellStyle name="ÅëÈ­ [0]_Sheet1_48-09 유통 금융 보험 및 기타서비스" xfId="196" xr:uid="{00000000-0005-0000-0000-00009C000000}"/>
    <cellStyle name="AeE­ [0]_Sheet1_48-10 주택 건설" xfId="197" xr:uid="{00000000-0005-0000-0000-00009D000000}"/>
    <cellStyle name="ÅëÈ­ [0]_Sheet1_48-10 주택 건설" xfId="198" xr:uid="{00000000-0005-0000-0000-00009E000000}"/>
    <cellStyle name="AeE­ [0]_Sheet1_48-11 교통 관광 및 정보통신" xfId="199" xr:uid="{00000000-0005-0000-0000-00009F000000}"/>
    <cellStyle name="ÅëÈ­ [0]_Sheet1_48-11 교통 관광 및 정보통신" xfId="200" xr:uid="{00000000-0005-0000-0000-0000A0000000}"/>
    <cellStyle name="AeE­ [0]_Sheet1_48-12 보건 및 사회보장" xfId="201" xr:uid="{00000000-0005-0000-0000-0000A1000000}"/>
    <cellStyle name="ÅëÈ­ [0]_Sheet1_48-12 보건 및 사회보장" xfId="202" xr:uid="{00000000-0005-0000-0000-0000A2000000}"/>
    <cellStyle name="AeE­ [0]_Sheet1_48-13 환경" xfId="203" xr:uid="{00000000-0005-0000-0000-0000A3000000}"/>
    <cellStyle name="ÅëÈ­ [0]_Sheet1_48-13 환경" xfId="204" xr:uid="{00000000-0005-0000-0000-0000A4000000}"/>
    <cellStyle name="AeE­ [0]_Sheet1_48-14 교육 및 문화" xfId="205" xr:uid="{00000000-0005-0000-0000-0000A5000000}"/>
    <cellStyle name="ÅëÈ­ [0]_Sheet1_48-14 교육 및 문화" xfId="206" xr:uid="{00000000-0005-0000-0000-0000A6000000}"/>
    <cellStyle name="AeE­ [0]_Sheet1_48-17 공공행정 및 사법" xfId="207" xr:uid="{00000000-0005-0000-0000-0000A7000000}"/>
    <cellStyle name="ÅëÈ­ [0]_Sheet1_48-17 공공행정 및 사법" xfId="208" xr:uid="{00000000-0005-0000-0000-0000A8000000}"/>
    <cellStyle name="AeE­ [0]_Sheet1_99 재가노인복지시설" xfId="209" xr:uid="{00000000-0005-0000-0000-0000A9000000}"/>
    <cellStyle name="ÅëÈ­ [0]_Sheet1_99 재가노인복지시설" xfId="210" xr:uid="{00000000-0005-0000-0000-0000AA000000}"/>
    <cellStyle name="AeE­ [0]_Sheet1_99 친환경농산물 인증현황" xfId="211" xr:uid="{00000000-0005-0000-0000-0000AB000000}"/>
    <cellStyle name="ÅëÈ­ [0]_Sheet1_99 친환경농산물 인증현황" xfId="212" xr:uid="{00000000-0005-0000-0000-0000AC000000}"/>
    <cellStyle name="AeE­ [0]_Sheet1_보건위생정책과" xfId="213" xr:uid="{00000000-0005-0000-0000-0000AD000000}"/>
    <cellStyle name="ÅëÈ­ [0]_Sheet1_보건위생정책과" xfId="214" xr:uid="{00000000-0005-0000-0000-0000AE000000}"/>
    <cellStyle name="AeE­ [0]_Sheet1_시군구" xfId="215" xr:uid="{00000000-0005-0000-0000-0000AF000000}"/>
    <cellStyle name="ÅëÈ­ [0]_Sheet1_시군구" xfId="216" xr:uid="{00000000-0005-0000-0000-0000B0000000}"/>
    <cellStyle name="AeE­ [0]_Sheet1_안산시" xfId="217" xr:uid="{00000000-0005-0000-0000-0000B1000000}"/>
    <cellStyle name="ÅëÈ­ [0]_Sheet1_안산시" xfId="218" xr:uid="{00000000-0005-0000-0000-0000B2000000}"/>
    <cellStyle name="AeE­ [0]_Sheet1_유통업체현황" xfId="219" xr:uid="{00000000-0005-0000-0000-0000B3000000}"/>
    <cellStyle name="ÅëÈ­ [0]_Sheet1_유통업체현황" xfId="220" xr:uid="{00000000-0005-0000-0000-0000B4000000}"/>
    <cellStyle name="AeE­ [0]_Sheet1_토지정보과(제출)," xfId="221" xr:uid="{00000000-0005-0000-0000-0000B5000000}"/>
    <cellStyle name="ÅëÈ­ [0]_Sheet1_토지정보과(제출)," xfId="222" xr:uid="{00000000-0005-0000-0000-0000B6000000}"/>
    <cellStyle name="AeE­ [0]_Sheet1_평택시" xfId="223" xr:uid="{00000000-0005-0000-0000-0000B7000000}"/>
    <cellStyle name="ÅëÈ­ [0]_Sheet1_평택시" xfId="224" xr:uid="{00000000-0005-0000-0000-0000B8000000}"/>
    <cellStyle name="ÅëÈ­_¼ÕÀÍ¿¹»ê" xfId="225" xr:uid="{00000000-0005-0000-0000-0000B9000000}"/>
    <cellStyle name="AeE­_¼OAI¿¹≫e" xfId="226" xr:uid="{00000000-0005-0000-0000-0000BA000000}"/>
    <cellStyle name="ÅëÈ­_ÀÎ°Çºñ,¿ÜÁÖºñ" xfId="227" xr:uid="{00000000-0005-0000-0000-0000BB000000}"/>
    <cellStyle name="AeE­_AI°Cºn,μμ±Þºn" xfId="228" xr:uid="{00000000-0005-0000-0000-0000BC000000}"/>
    <cellStyle name="ÅëÈ­_laroux" xfId="229" xr:uid="{00000000-0005-0000-0000-0000BD000000}"/>
    <cellStyle name="AeE­_laroux_1" xfId="230" xr:uid="{00000000-0005-0000-0000-0000BE000000}"/>
    <cellStyle name="ÅëÈ­_laroux_1" xfId="231" xr:uid="{00000000-0005-0000-0000-0000BF000000}"/>
    <cellStyle name="AeE­_laroux_1_45-09 유통 금융 보험 및 기타서비스(97-109)" xfId="232" xr:uid="{00000000-0005-0000-0000-0000C0000000}"/>
    <cellStyle name="ÅëÈ­_laroux_1_45-09 유통 금융 보험 및 기타서비스(97-109)" xfId="233" xr:uid="{00000000-0005-0000-0000-0000C1000000}"/>
    <cellStyle name="AeE­_laroux_1_46-09 유통 금융 보험 및 기타서비스" xfId="234" xr:uid="{00000000-0005-0000-0000-0000C2000000}"/>
    <cellStyle name="ÅëÈ­_laroux_1_46-09 유통 금융 보험 및 기타서비스" xfId="235" xr:uid="{00000000-0005-0000-0000-0000C3000000}"/>
    <cellStyle name="AeE­_laroux_1_46-11 교통 관광 및 정보통신" xfId="236" xr:uid="{00000000-0005-0000-0000-0000C4000000}"/>
    <cellStyle name="ÅëÈ­_laroux_1_46-11 교통 관광 및 정보통신" xfId="237" xr:uid="{00000000-0005-0000-0000-0000C5000000}"/>
    <cellStyle name="AeE­_laroux_1_48-06 농림수산업" xfId="238" xr:uid="{00000000-0005-0000-0000-0000C6000000}"/>
    <cellStyle name="ÅëÈ­_laroux_1_48-06 농림수산업" xfId="239" xr:uid="{00000000-0005-0000-0000-0000C7000000}"/>
    <cellStyle name="AeE­_laroux_1_48-09 유통 금융 보험 및 기타서비스" xfId="240" xr:uid="{00000000-0005-0000-0000-0000C8000000}"/>
    <cellStyle name="ÅëÈ­_laroux_1_48-09 유통 금융 보험 및 기타서비스" xfId="241" xr:uid="{00000000-0005-0000-0000-0000C9000000}"/>
    <cellStyle name="AeE­_laroux_1_48-10 주택 건설" xfId="242" xr:uid="{00000000-0005-0000-0000-0000CA000000}"/>
    <cellStyle name="ÅëÈ­_laroux_1_48-10 주택 건설" xfId="243" xr:uid="{00000000-0005-0000-0000-0000CB000000}"/>
    <cellStyle name="AeE­_laroux_1_48-11 교통 관광 및 정보통신" xfId="244" xr:uid="{00000000-0005-0000-0000-0000CC000000}"/>
    <cellStyle name="ÅëÈ­_laroux_1_48-11 교통 관광 및 정보통신" xfId="245" xr:uid="{00000000-0005-0000-0000-0000CD000000}"/>
    <cellStyle name="AeE­_laroux_1_48-12 보건 및 사회보장" xfId="246" xr:uid="{00000000-0005-0000-0000-0000CE000000}"/>
    <cellStyle name="ÅëÈ­_laroux_1_48-12 보건 및 사회보장" xfId="247" xr:uid="{00000000-0005-0000-0000-0000CF000000}"/>
    <cellStyle name="AeE­_laroux_1_48-13 환경" xfId="248" xr:uid="{00000000-0005-0000-0000-0000D0000000}"/>
    <cellStyle name="ÅëÈ­_laroux_1_48-13 환경" xfId="249" xr:uid="{00000000-0005-0000-0000-0000D1000000}"/>
    <cellStyle name="AeE­_laroux_1_48-14 교육 및 문화" xfId="250" xr:uid="{00000000-0005-0000-0000-0000D2000000}"/>
    <cellStyle name="ÅëÈ­_laroux_1_48-14 교육 및 문화" xfId="251" xr:uid="{00000000-0005-0000-0000-0000D3000000}"/>
    <cellStyle name="AeE­_laroux_1_48-17 공공행정 및 사법" xfId="252" xr:uid="{00000000-0005-0000-0000-0000D4000000}"/>
    <cellStyle name="ÅëÈ­_laroux_1_48-17 공공행정 및 사법" xfId="253" xr:uid="{00000000-0005-0000-0000-0000D5000000}"/>
    <cellStyle name="AeE­_laroux_1_99 재가노인복지시설" xfId="254" xr:uid="{00000000-0005-0000-0000-0000D6000000}"/>
    <cellStyle name="ÅëÈ­_laroux_1_99 재가노인복지시설" xfId="255" xr:uid="{00000000-0005-0000-0000-0000D7000000}"/>
    <cellStyle name="AeE­_laroux_1_99 친환경농산물 인증현황" xfId="256" xr:uid="{00000000-0005-0000-0000-0000D8000000}"/>
    <cellStyle name="ÅëÈ­_laroux_1_99 친환경농산물 인증현황" xfId="257" xr:uid="{00000000-0005-0000-0000-0000D9000000}"/>
    <cellStyle name="AeE­_laroux_1_보건위생정책과" xfId="258" xr:uid="{00000000-0005-0000-0000-0000DA000000}"/>
    <cellStyle name="ÅëÈ­_laroux_1_보건위생정책과" xfId="259" xr:uid="{00000000-0005-0000-0000-0000DB000000}"/>
    <cellStyle name="AeE­_laroux_1_시군구" xfId="260" xr:uid="{00000000-0005-0000-0000-0000DC000000}"/>
    <cellStyle name="ÅëÈ­_laroux_1_시군구" xfId="261" xr:uid="{00000000-0005-0000-0000-0000DD000000}"/>
    <cellStyle name="AeE­_laroux_1_안산시" xfId="262" xr:uid="{00000000-0005-0000-0000-0000DE000000}"/>
    <cellStyle name="ÅëÈ­_laroux_1_안산시" xfId="263" xr:uid="{00000000-0005-0000-0000-0000DF000000}"/>
    <cellStyle name="AeE­_laroux_1_유통업체현황" xfId="264" xr:uid="{00000000-0005-0000-0000-0000E0000000}"/>
    <cellStyle name="ÅëÈ­_laroux_1_유통업체현황" xfId="265" xr:uid="{00000000-0005-0000-0000-0000E1000000}"/>
    <cellStyle name="AeE­_laroux_1_토지정보과(제출)," xfId="266" xr:uid="{00000000-0005-0000-0000-0000E2000000}"/>
    <cellStyle name="ÅëÈ­_laroux_1_토지정보과(제출)," xfId="267" xr:uid="{00000000-0005-0000-0000-0000E3000000}"/>
    <cellStyle name="AeE­_laroux_1_평택시" xfId="268" xr:uid="{00000000-0005-0000-0000-0000E4000000}"/>
    <cellStyle name="ÅëÈ­_laroux_1_평택시" xfId="269" xr:uid="{00000000-0005-0000-0000-0000E5000000}"/>
    <cellStyle name="AeE­_laroux_2" xfId="270" xr:uid="{00000000-0005-0000-0000-0000E6000000}"/>
    <cellStyle name="ÅëÈ­_laroux_2" xfId="271" xr:uid="{00000000-0005-0000-0000-0000E7000000}"/>
    <cellStyle name="AeE­_laroux_2_41-06농림16" xfId="272" xr:uid="{00000000-0005-0000-0000-0000E8000000}"/>
    <cellStyle name="ÅëÈ­_laroux_2_41-06농림16" xfId="273" xr:uid="{00000000-0005-0000-0000-0000E9000000}"/>
    <cellStyle name="AeE­_laroux_2_41-06농림16_45-09 유통 금융 보험 및 기타서비스(97-109)" xfId="274" xr:uid="{00000000-0005-0000-0000-0000EA000000}"/>
    <cellStyle name="ÅëÈ­_laroux_2_41-06농림16_45-09 유통 금융 보험 및 기타서비스(97-109)" xfId="275" xr:uid="{00000000-0005-0000-0000-0000EB000000}"/>
    <cellStyle name="AeE­_laroux_2_41-06농림16_46-09 유통 금융 보험 및 기타서비스" xfId="276" xr:uid="{00000000-0005-0000-0000-0000EC000000}"/>
    <cellStyle name="ÅëÈ­_laroux_2_41-06농림16_46-09 유통 금융 보험 및 기타서비스" xfId="277" xr:uid="{00000000-0005-0000-0000-0000ED000000}"/>
    <cellStyle name="AeE­_laroux_2_41-06농림16_46-11 교통 관광 및 정보통신" xfId="278" xr:uid="{00000000-0005-0000-0000-0000EE000000}"/>
    <cellStyle name="ÅëÈ­_laroux_2_41-06농림16_46-11 교통 관광 및 정보통신" xfId="279" xr:uid="{00000000-0005-0000-0000-0000EF000000}"/>
    <cellStyle name="AeE­_laroux_2_41-06농림16_48-06 농림수산업" xfId="280" xr:uid="{00000000-0005-0000-0000-0000F0000000}"/>
    <cellStyle name="ÅëÈ­_laroux_2_41-06농림16_48-06 농림수산업" xfId="281" xr:uid="{00000000-0005-0000-0000-0000F1000000}"/>
    <cellStyle name="AeE­_laroux_2_41-06농림16_48-09 유통 금융 보험 및 기타서비스" xfId="282" xr:uid="{00000000-0005-0000-0000-0000F2000000}"/>
    <cellStyle name="ÅëÈ­_laroux_2_41-06농림16_48-09 유통 금융 보험 및 기타서비스" xfId="283" xr:uid="{00000000-0005-0000-0000-0000F3000000}"/>
    <cellStyle name="AeE­_laroux_2_41-06농림16_48-10 주택 건설" xfId="284" xr:uid="{00000000-0005-0000-0000-0000F4000000}"/>
    <cellStyle name="ÅëÈ­_laroux_2_41-06농림16_48-10 주택 건설" xfId="285" xr:uid="{00000000-0005-0000-0000-0000F5000000}"/>
    <cellStyle name="AeE­_laroux_2_41-06농림16_48-11 교통 관광 및 정보통신" xfId="286" xr:uid="{00000000-0005-0000-0000-0000F6000000}"/>
    <cellStyle name="ÅëÈ­_laroux_2_41-06농림16_48-11 교통 관광 및 정보통신" xfId="287" xr:uid="{00000000-0005-0000-0000-0000F7000000}"/>
    <cellStyle name="AeE­_laroux_2_41-06농림16_48-12 보건 및 사회보장" xfId="288" xr:uid="{00000000-0005-0000-0000-0000F8000000}"/>
    <cellStyle name="ÅëÈ­_laroux_2_41-06농림16_48-12 보건 및 사회보장" xfId="289" xr:uid="{00000000-0005-0000-0000-0000F9000000}"/>
    <cellStyle name="AeE­_laroux_2_41-06농림16_48-13 환경" xfId="290" xr:uid="{00000000-0005-0000-0000-0000FA000000}"/>
    <cellStyle name="ÅëÈ­_laroux_2_41-06농림16_48-13 환경" xfId="291" xr:uid="{00000000-0005-0000-0000-0000FB000000}"/>
    <cellStyle name="AeE­_laroux_2_41-06농림16_48-14 교육 및 문화" xfId="292" xr:uid="{00000000-0005-0000-0000-0000FC000000}"/>
    <cellStyle name="ÅëÈ­_laroux_2_41-06농림16_48-14 교육 및 문화" xfId="293" xr:uid="{00000000-0005-0000-0000-0000FD000000}"/>
    <cellStyle name="AeE­_laroux_2_41-06농림16_48-17 공공행정 및 사법" xfId="294" xr:uid="{00000000-0005-0000-0000-0000FE000000}"/>
    <cellStyle name="ÅëÈ­_laroux_2_41-06농림16_48-17 공공행정 및 사법" xfId="295" xr:uid="{00000000-0005-0000-0000-0000FF000000}"/>
    <cellStyle name="AeE­_laroux_2_41-06농림16_99 재가노인복지시설" xfId="296" xr:uid="{00000000-0005-0000-0000-000000010000}"/>
    <cellStyle name="ÅëÈ­_laroux_2_41-06농림16_99 재가노인복지시설" xfId="297" xr:uid="{00000000-0005-0000-0000-000001010000}"/>
    <cellStyle name="AeE­_laroux_2_41-06농림16_99 친환경농산물 인증현황" xfId="298" xr:uid="{00000000-0005-0000-0000-000002010000}"/>
    <cellStyle name="ÅëÈ­_laroux_2_41-06농림16_99 친환경농산물 인증현황" xfId="299" xr:uid="{00000000-0005-0000-0000-000003010000}"/>
    <cellStyle name="AeE­_laroux_2_41-06농림16_보건위생정책과" xfId="300" xr:uid="{00000000-0005-0000-0000-000004010000}"/>
    <cellStyle name="ÅëÈ­_laroux_2_41-06농림16_보건위생정책과" xfId="301" xr:uid="{00000000-0005-0000-0000-000005010000}"/>
    <cellStyle name="AeE­_laroux_2_41-06농림16_시군구" xfId="302" xr:uid="{00000000-0005-0000-0000-000006010000}"/>
    <cellStyle name="ÅëÈ­_laroux_2_41-06농림16_시군구" xfId="303" xr:uid="{00000000-0005-0000-0000-000007010000}"/>
    <cellStyle name="AeE­_laroux_2_41-06농림16_안산시" xfId="304" xr:uid="{00000000-0005-0000-0000-000008010000}"/>
    <cellStyle name="ÅëÈ­_laroux_2_41-06농림16_안산시" xfId="305" xr:uid="{00000000-0005-0000-0000-000009010000}"/>
    <cellStyle name="AeE­_laroux_2_41-06농림16_유통업체현황" xfId="306" xr:uid="{00000000-0005-0000-0000-00000A010000}"/>
    <cellStyle name="ÅëÈ­_laroux_2_41-06농림16_유통업체현황" xfId="307" xr:uid="{00000000-0005-0000-0000-00000B010000}"/>
    <cellStyle name="AeE­_laroux_2_41-06농림16_토지정보과(제출)," xfId="308" xr:uid="{00000000-0005-0000-0000-00000C010000}"/>
    <cellStyle name="ÅëÈ­_laroux_2_41-06농림16_토지정보과(제출)," xfId="309" xr:uid="{00000000-0005-0000-0000-00000D010000}"/>
    <cellStyle name="AeE­_laroux_2_41-06농림16_평택시" xfId="310" xr:uid="{00000000-0005-0000-0000-00000E010000}"/>
    <cellStyle name="ÅëÈ­_laroux_2_41-06농림16_평택시" xfId="311" xr:uid="{00000000-0005-0000-0000-00000F010000}"/>
    <cellStyle name="AeE­_laroux_2_41-06농림41" xfId="312" xr:uid="{00000000-0005-0000-0000-000010010000}"/>
    <cellStyle name="ÅëÈ­_laroux_2_41-06농림41" xfId="313" xr:uid="{00000000-0005-0000-0000-000011010000}"/>
    <cellStyle name="AeE­_laroux_2_45-09 유통 금융 보험 및 기타서비스(97-109)" xfId="314" xr:uid="{00000000-0005-0000-0000-000012010000}"/>
    <cellStyle name="ÅëÈ­_laroux_2_45-09 유통 금융 보험 및 기타서비스(97-109)" xfId="315" xr:uid="{00000000-0005-0000-0000-000013010000}"/>
    <cellStyle name="AeE­_laroux_2_46-09 유통 금융 보험 및 기타서비스" xfId="316" xr:uid="{00000000-0005-0000-0000-000014010000}"/>
    <cellStyle name="ÅëÈ­_laroux_2_46-09 유통 금융 보험 및 기타서비스" xfId="317" xr:uid="{00000000-0005-0000-0000-000015010000}"/>
    <cellStyle name="AeE­_laroux_2_46-11 교통 관광 및 정보통신" xfId="318" xr:uid="{00000000-0005-0000-0000-000016010000}"/>
    <cellStyle name="ÅëÈ­_laroux_2_46-11 교통 관광 및 정보통신" xfId="319" xr:uid="{00000000-0005-0000-0000-000017010000}"/>
    <cellStyle name="AeE­_laroux_2_48-06 농림수산업" xfId="320" xr:uid="{00000000-0005-0000-0000-000018010000}"/>
    <cellStyle name="ÅëÈ­_laroux_2_48-06 농림수산업" xfId="321" xr:uid="{00000000-0005-0000-0000-000019010000}"/>
    <cellStyle name="AeE­_laroux_2_48-09 유통 금융 보험 및 기타서비스" xfId="322" xr:uid="{00000000-0005-0000-0000-00001A010000}"/>
    <cellStyle name="ÅëÈ­_laroux_2_48-09 유통 금융 보험 및 기타서비스" xfId="323" xr:uid="{00000000-0005-0000-0000-00001B010000}"/>
    <cellStyle name="AeE­_laroux_2_48-10 주택 건설" xfId="324" xr:uid="{00000000-0005-0000-0000-00001C010000}"/>
    <cellStyle name="ÅëÈ­_laroux_2_48-10 주택 건설" xfId="325" xr:uid="{00000000-0005-0000-0000-00001D010000}"/>
    <cellStyle name="AeE­_laroux_2_48-11 교통 관광 및 정보통신" xfId="326" xr:uid="{00000000-0005-0000-0000-00001E010000}"/>
    <cellStyle name="ÅëÈ­_laroux_2_48-11 교통 관광 및 정보통신" xfId="327" xr:uid="{00000000-0005-0000-0000-00001F010000}"/>
    <cellStyle name="AeE­_laroux_2_48-12 보건 및 사회보장" xfId="328" xr:uid="{00000000-0005-0000-0000-000020010000}"/>
    <cellStyle name="ÅëÈ­_laroux_2_48-12 보건 및 사회보장" xfId="329" xr:uid="{00000000-0005-0000-0000-000021010000}"/>
    <cellStyle name="AeE­_laroux_2_48-13 환경" xfId="330" xr:uid="{00000000-0005-0000-0000-000022010000}"/>
    <cellStyle name="ÅëÈ­_laroux_2_48-13 환경" xfId="331" xr:uid="{00000000-0005-0000-0000-000023010000}"/>
    <cellStyle name="AeE­_laroux_2_48-14 교육 및 문화" xfId="332" xr:uid="{00000000-0005-0000-0000-000024010000}"/>
    <cellStyle name="ÅëÈ­_laroux_2_48-14 교육 및 문화" xfId="333" xr:uid="{00000000-0005-0000-0000-000025010000}"/>
    <cellStyle name="AeE­_laroux_2_48-17 공공행정 및 사법" xfId="334" xr:uid="{00000000-0005-0000-0000-000026010000}"/>
    <cellStyle name="ÅëÈ­_laroux_2_48-17 공공행정 및 사법" xfId="335" xr:uid="{00000000-0005-0000-0000-000027010000}"/>
    <cellStyle name="AeE­_laroux_2_99 재가노인복지시설" xfId="336" xr:uid="{00000000-0005-0000-0000-000028010000}"/>
    <cellStyle name="ÅëÈ­_laroux_2_99 재가노인복지시설" xfId="337" xr:uid="{00000000-0005-0000-0000-000029010000}"/>
    <cellStyle name="AeE­_laroux_2_99 친환경농산물 인증현황" xfId="338" xr:uid="{00000000-0005-0000-0000-00002A010000}"/>
    <cellStyle name="ÅëÈ­_laroux_2_99 친환경농산물 인증현황" xfId="339" xr:uid="{00000000-0005-0000-0000-00002B010000}"/>
    <cellStyle name="AeE­_laroux_2_보건위생정책과" xfId="340" xr:uid="{00000000-0005-0000-0000-00002C010000}"/>
    <cellStyle name="ÅëÈ­_laroux_2_보건위생정책과" xfId="341" xr:uid="{00000000-0005-0000-0000-00002D010000}"/>
    <cellStyle name="AeE­_laroux_2_시군구" xfId="342" xr:uid="{00000000-0005-0000-0000-00002E010000}"/>
    <cellStyle name="ÅëÈ­_laroux_2_시군구" xfId="343" xr:uid="{00000000-0005-0000-0000-00002F010000}"/>
    <cellStyle name="AeE­_laroux_2_안산시" xfId="344" xr:uid="{00000000-0005-0000-0000-000030010000}"/>
    <cellStyle name="ÅëÈ­_laroux_2_안산시" xfId="345" xr:uid="{00000000-0005-0000-0000-000031010000}"/>
    <cellStyle name="AeE­_laroux_2_유통업체현황" xfId="346" xr:uid="{00000000-0005-0000-0000-000032010000}"/>
    <cellStyle name="ÅëÈ­_laroux_2_유통업체현황" xfId="347" xr:uid="{00000000-0005-0000-0000-000033010000}"/>
    <cellStyle name="AeE­_laroux_2_토지정보과(제출)," xfId="348" xr:uid="{00000000-0005-0000-0000-000034010000}"/>
    <cellStyle name="ÅëÈ­_laroux_2_토지정보과(제출)," xfId="349" xr:uid="{00000000-0005-0000-0000-000035010000}"/>
    <cellStyle name="AeE­_laroux_2_평택시" xfId="350" xr:uid="{00000000-0005-0000-0000-000036010000}"/>
    <cellStyle name="ÅëÈ­_laroux_2_평택시" xfId="351" xr:uid="{00000000-0005-0000-0000-000037010000}"/>
    <cellStyle name="AeE­_Sheet1" xfId="352" xr:uid="{00000000-0005-0000-0000-000038010000}"/>
    <cellStyle name="ÅëÈ­_Sheet1" xfId="353" xr:uid="{00000000-0005-0000-0000-000039010000}"/>
    <cellStyle name="AeE­_Sheet1_41-06농림16" xfId="354" xr:uid="{00000000-0005-0000-0000-00003A010000}"/>
    <cellStyle name="ÅëÈ­_Sheet1_41-06농림16" xfId="355" xr:uid="{00000000-0005-0000-0000-00003B010000}"/>
    <cellStyle name="AeE­_Sheet1_41-06농림16_45-09 유통 금융 보험 및 기타서비스(97-109)" xfId="356" xr:uid="{00000000-0005-0000-0000-00003C010000}"/>
    <cellStyle name="ÅëÈ­_Sheet1_41-06농림16_45-09 유통 금융 보험 및 기타서비스(97-109)" xfId="357" xr:uid="{00000000-0005-0000-0000-00003D010000}"/>
    <cellStyle name="AeE­_Sheet1_41-06농림16_46-09 유통 금융 보험 및 기타서비스" xfId="358" xr:uid="{00000000-0005-0000-0000-00003E010000}"/>
    <cellStyle name="ÅëÈ­_Sheet1_41-06농림16_46-09 유통 금융 보험 및 기타서비스" xfId="359" xr:uid="{00000000-0005-0000-0000-00003F010000}"/>
    <cellStyle name="AeE­_Sheet1_41-06농림16_46-11 교통 관광 및 정보통신" xfId="360" xr:uid="{00000000-0005-0000-0000-000040010000}"/>
    <cellStyle name="ÅëÈ­_Sheet1_41-06농림16_46-11 교통 관광 및 정보통신" xfId="361" xr:uid="{00000000-0005-0000-0000-000041010000}"/>
    <cellStyle name="AeE­_Sheet1_41-06농림16_48-06 농림수산업" xfId="362" xr:uid="{00000000-0005-0000-0000-000042010000}"/>
    <cellStyle name="ÅëÈ­_Sheet1_41-06농림16_48-06 농림수산업" xfId="363" xr:uid="{00000000-0005-0000-0000-000043010000}"/>
    <cellStyle name="AeE­_Sheet1_41-06농림16_48-09 유통 금융 보험 및 기타서비스" xfId="364" xr:uid="{00000000-0005-0000-0000-000044010000}"/>
    <cellStyle name="ÅëÈ­_Sheet1_41-06농림16_48-09 유통 금융 보험 및 기타서비스" xfId="365" xr:uid="{00000000-0005-0000-0000-000045010000}"/>
    <cellStyle name="AeE­_Sheet1_41-06농림16_48-10 주택 건설" xfId="366" xr:uid="{00000000-0005-0000-0000-000046010000}"/>
    <cellStyle name="ÅëÈ­_Sheet1_41-06농림16_48-10 주택 건설" xfId="367" xr:uid="{00000000-0005-0000-0000-000047010000}"/>
    <cellStyle name="AeE­_Sheet1_41-06농림16_48-11 교통 관광 및 정보통신" xfId="368" xr:uid="{00000000-0005-0000-0000-000048010000}"/>
    <cellStyle name="ÅëÈ­_Sheet1_41-06농림16_48-11 교통 관광 및 정보통신" xfId="369" xr:uid="{00000000-0005-0000-0000-000049010000}"/>
    <cellStyle name="AeE­_Sheet1_41-06농림16_48-12 보건 및 사회보장" xfId="370" xr:uid="{00000000-0005-0000-0000-00004A010000}"/>
    <cellStyle name="ÅëÈ­_Sheet1_41-06농림16_48-12 보건 및 사회보장" xfId="371" xr:uid="{00000000-0005-0000-0000-00004B010000}"/>
    <cellStyle name="AeE­_Sheet1_41-06농림16_48-13 환경" xfId="372" xr:uid="{00000000-0005-0000-0000-00004C010000}"/>
    <cellStyle name="ÅëÈ­_Sheet1_41-06농림16_48-13 환경" xfId="373" xr:uid="{00000000-0005-0000-0000-00004D010000}"/>
    <cellStyle name="AeE­_Sheet1_41-06농림16_48-14 교육 및 문화" xfId="374" xr:uid="{00000000-0005-0000-0000-00004E010000}"/>
    <cellStyle name="ÅëÈ­_Sheet1_41-06농림16_48-14 교육 및 문화" xfId="375" xr:uid="{00000000-0005-0000-0000-00004F010000}"/>
    <cellStyle name="AeE­_Sheet1_41-06농림16_48-17 공공행정 및 사법" xfId="376" xr:uid="{00000000-0005-0000-0000-000050010000}"/>
    <cellStyle name="ÅëÈ­_Sheet1_41-06농림16_48-17 공공행정 및 사법" xfId="377" xr:uid="{00000000-0005-0000-0000-000051010000}"/>
    <cellStyle name="AeE­_Sheet1_41-06농림16_99 재가노인복지시설" xfId="378" xr:uid="{00000000-0005-0000-0000-000052010000}"/>
    <cellStyle name="ÅëÈ­_Sheet1_41-06농림16_99 재가노인복지시설" xfId="379" xr:uid="{00000000-0005-0000-0000-000053010000}"/>
    <cellStyle name="AeE­_Sheet1_41-06농림16_99 친환경농산물 인증현황" xfId="380" xr:uid="{00000000-0005-0000-0000-000054010000}"/>
    <cellStyle name="ÅëÈ­_Sheet1_41-06농림16_99 친환경농산물 인증현황" xfId="381" xr:uid="{00000000-0005-0000-0000-000055010000}"/>
    <cellStyle name="AeE­_Sheet1_41-06농림16_보건위생정책과" xfId="382" xr:uid="{00000000-0005-0000-0000-000056010000}"/>
    <cellStyle name="ÅëÈ­_Sheet1_41-06농림16_보건위생정책과" xfId="383" xr:uid="{00000000-0005-0000-0000-000057010000}"/>
    <cellStyle name="AeE­_Sheet1_41-06농림16_시군구" xfId="384" xr:uid="{00000000-0005-0000-0000-000058010000}"/>
    <cellStyle name="ÅëÈ­_Sheet1_41-06농림16_시군구" xfId="385" xr:uid="{00000000-0005-0000-0000-000059010000}"/>
    <cellStyle name="AeE­_Sheet1_41-06농림16_안산시" xfId="386" xr:uid="{00000000-0005-0000-0000-00005A010000}"/>
    <cellStyle name="ÅëÈ­_Sheet1_41-06농림16_안산시" xfId="387" xr:uid="{00000000-0005-0000-0000-00005B010000}"/>
    <cellStyle name="AeE­_Sheet1_41-06농림16_유통업체현황" xfId="388" xr:uid="{00000000-0005-0000-0000-00005C010000}"/>
    <cellStyle name="ÅëÈ­_Sheet1_41-06농림16_유통업체현황" xfId="389" xr:uid="{00000000-0005-0000-0000-00005D010000}"/>
    <cellStyle name="AeE­_Sheet1_41-06농림16_토지정보과(제출)," xfId="390" xr:uid="{00000000-0005-0000-0000-00005E010000}"/>
    <cellStyle name="ÅëÈ­_Sheet1_41-06농림16_토지정보과(제출)," xfId="391" xr:uid="{00000000-0005-0000-0000-00005F010000}"/>
    <cellStyle name="AeE­_Sheet1_41-06농림16_평택시" xfId="392" xr:uid="{00000000-0005-0000-0000-000060010000}"/>
    <cellStyle name="ÅëÈ­_Sheet1_41-06농림16_평택시" xfId="393" xr:uid="{00000000-0005-0000-0000-000061010000}"/>
    <cellStyle name="AeE­_Sheet1_41-06농림41" xfId="394" xr:uid="{00000000-0005-0000-0000-000062010000}"/>
    <cellStyle name="ÅëÈ­_Sheet1_41-06농림41" xfId="395" xr:uid="{00000000-0005-0000-0000-000063010000}"/>
    <cellStyle name="AeE­_Sheet1_45-09 유통 금융 보험 및 기타서비스(97-109)" xfId="396" xr:uid="{00000000-0005-0000-0000-000064010000}"/>
    <cellStyle name="ÅëÈ­_Sheet1_45-09 유통 금융 보험 및 기타서비스(97-109)" xfId="397" xr:uid="{00000000-0005-0000-0000-000065010000}"/>
    <cellStyle name="AeE­_Sheet1_46-09 유통 금융 보험 및 기타서비스" xfId="398" xr:uid="{00000000-0005-0000-0000-000066010000}"/>
    <cellStyle name="ÅëÈ­_Sheet1_46-09 유통 금융 보험 및 기타서비스" xfId="399" xr:uid="{00000000-0005-0000-0000-000067010000}"/>
    <cellStyle name="AeE­_Sheet1_46-11 교통 관광 및 정보통신" xfId="400" xr:uid="{00000000-0005-0000-0000-000068010000}"/>
    <cellStyle name="ÅëÈ­_Sheet1_46-11 교통 관광 및 정보통신" xfId="401" xr:uid="{00000000-0005-0000-0000-000069010000}"/>
    <cellStyle name="AeE­_Sheet1_48-06 농림수산업" xfId="402" xr:uid="{00000000-0005-0000-0000-00006A010000}"/>
    <cellStyle name="ÅëÈ­_Sheet1_48-06 농림수산업" xfId="403" xr:uid="{00000000-0005-0000-0000-00006B010000}"/>
    <cellStyle name="AeE­_Sheet1_48-09 유통 금융 보험 및 기타서비스" xfId="404" xr:uid="{00000000-0005-0000-0000-00006C010000}"/>
    <cellStyle name="ÅëÈ­_Sheet1_48-09 유통 금융 보험 및 기타서비스" xfId="405" xr:uid="{00000000-0005-0000-0000-00006D010000}"/>
    <cellStyle name="AeE­_Sheet1_48-10 주택 건설" xfId="406" xr:uid="{00000000-0005-0000-0000-00006E010000}"/>
    <cellStyle name="ÅëÈ­_Sheet1_48-10 주택 건설" xfId="407" xr:uid="{00000000-0005-0000-0000-00006F010000}"/>
    <cellStyle name="AeE­_Sheet1_48-11 교통 관광 및 정보통신" xfId="408" xr:uid="{00000000-0005-0000-0000-000070010000}"/>
    <cellStyle name="ÅëÈ­_Sheet1_48-11 교통 관광 및 정보통신" xfId="409" xr:uid="{00000000-0005-0000-0000-000071010000}"/>
    <cellStyle name="AeE­_Sheet1_48-12 보건 및 사회보장" xfId="410" xr:uid="{00000000-0005-0000-0000-000072010000}"/>
    <cellStyle name="ÅëÈ­_Sheet1_48-12 보건 및 사회보장" xfId="411" xr:uid="{00000000-0005-0000-0000-000073010000}"/>
    <cellStyle name="AeE­_Sheet1_48-13 환경" xfId="412" xr:uid="{00000000-0005-0000-0000-000074010000}"/>
    <cellStyle name="ÅëÈ­_Sheet1_48-13 환경" xfId="413" xr:uid="{00000000-0005-0000-0000-000075010000}"/>
    <cellStyle name="AeE­_Sheet1_48-14 교육 및 문화" xfId="414" xr:uid="{00000000-0005-0000-0000-000076010000}"/>
    <cellStyle name="ÅëÈ­_Sheet1_48-14 교육 및 문화" xfId="415" xr:uid="{00000000-0005-0000-0000-000077010000}"/>
    <cellStyle name="AeE­_Sheet1_48-17 공공행정 및 사법" xfId="416" xr:uid="{00000000-0005-0000-0000-000078010000}"/>
    <cellStyle name="ÅëÈ­_Sheet1_48-17 공공행정 및 사법" xfId="417" xr:uid="{00000000-0005-0000-0000-000079010000}"/>
    <cellStyle name="AeE­_Sheet1_99 재가노인복지시설" xfId="418" xr:uid="{00000000-0005-0000-0000-00007A010000}"/>
    <cellStyle name="ÅëÈ­_Sheet1_99 재가노인복지시설" xfId="419" xr:uid="{00000000-0005-0000-0000-00007B010000}"/>
    <cellStyle name="AeE­_Sheet1_99 친환경농산물 인증현황" xfId="420" xr:uid="{00000000-0005-0000-0000-00007C010000}"/>
    <cellStyle name="ÅëÈ­_Sheet1_99 친환경농산물 인증현황" xfId="421" xr:uid="{00000000-0005-0000-0000-00007D010000}"/>
    <cellStyle name="AeE­_Sheet1_보건위생정책과" xfId="422" xr:uid="{00000000-0005-0000-0000-00007E010000}"/>
    <cellStyle name="ÅëÈ­_Sheet1_보건위생정책과" xfId="423" xr:uid="{00000000-0005-0000-0000-00007F010000}"/>
    <cellStyle name="AeE­_Sheet1_시군구" xfId="424" xr:uid="{00000000-0005-0000-0000-000080010000}"/>
    <cellStyle name="ÅëÈ­_Sheet1_시군구" xfId="425" xr:uid="{00000000-0005-0000-0000-000081010000}"/>
    <cellStyle name="AeE­_Sheet1_안산시" xfId="426" xr:uid="{00000000-0005-0000-0000-000082010000}"/>
    <cellStyle name="ÅëÈ­_Sheet1_안산시" xfId="427" xr:uid="{00000000-0005-0000-0000-000083010000}"/>
    <cellStyle name="AeE­_Sheet1_유통업체현황" xfId="428" xr:uid="{00000000-0005-0000-0000-000084010000}"/>
    <cellStyle name="ÅëÈ­_Sheet1_유통업체현황" xfId="429" xr:uid="{00000000-0005-0000-0000-000085010000}"/>
    <cellStyle name="AeE­_Sheet1_토지정보과(제출)," xfId="430" xr:uid="{00000000-0005-0000-0000-000086010000}"/>
    <cellStyle name="ÅëÈ­_Sheet1_토지정보과(제출)," xfId="431" xr:uid="{00000000-0005-0000-0000-000087010000}"/>
    <cellStyle name="AeE­_Sheet1_평택시" xfId="432" xr:uid="{00000000-0005-0000-0000-000088010000}"/>
    <cellStyle name="ÅëÈ­_Sheet1_평택시" xfId="433" xr:uid="{00000000-0005-0000-0000-000089010000}"/>
    <cellStyle name="ÄÞ¸¶ [0]_¼ÕÀÍ¿¹»ê" xfId="434" xr:uid="{00000000-0005-0000-0000-00008A010000}"/>
    <cellStyle name="AÞ¸¶ [0]_¼OAI¿¹≫e" xfId="435" xr:uid="{00000000-0005-0000-0000-00008B010000}"/>
    <cellStyle name="ÄÞ¸¶ [0]_ÀÎ°Çºñ,¿ÜÁÖºñ" xfId="436" xr:uid="{00000000-0005-0000-0000-00008C010000}"/>
    <cellStyle name="AÞ¸¶ [0]_AI°Cºn,μμ±Þºn" xfId="437" xr:uid="{00000000-0005-0000-0000-00008D010000}"/>
    <cellStyle name="ÄÞ¸¶ [0]_laroux" xfId="438" xr:uid="{00000000-0005-0000-0000-00008E010000}"/>
    <cellStyle name="AÞ¸¶ [0]_laroux_1" xfId="439" xr:uid="{00000000-0005-0000-0000-00008F010000}"/>
    <cellStyle name="ÄÞ¸¶ [0]_laroux_1" xfId="440" xr:uid="{00000000-0005-0000-0000-000090010000}"/>
    <cellStyle name="AÞ¸¶ [0]_Sheet1" xfId="441" xr:uid="{00000000-0005-0000-0000-000091010000}"/>
    <cellStyle name="ÄÞ¸¶ [0]_Sheet1" xfId="442" xr:uid="{00000000-0005-0000-0000-000092010000}"/>
    <cellStyle name="AÞ¸¶ [0]_Sheet1_45-09 유통 금융 보험 및 기타서비스(97-109)" xfId="443" xr:uid="{00000000-0005-0000-0000-000093010000}"/>
    <cellStyle name="ÄÞ¸¶ [0]_Sheet1_45-09 유통 금융 보험 및 기타서비스(97-109)" xfId="444" xr:uid="{00000000-0005-0000-0000-000094010000}"/>
    <cellStyle name="AÞ¸¶ [0]_Sheet1_46-09 유통 금융 보험 및 기타서비스" xfId="445" xr:uid="{00000000-0005-0000-0000-000095010000}"/>
    <cellStyle name="ÄÞ¸¶ [0]_Sheet1_46-09 유통 금융 보험 및 기타서비스" xfId="446" xr:uid="{00000000-0005-0000-0000-000096010000}"/>
    <cellStyle name="AÞ¸¶ [0]_Sheet1_46-11 교통 관광 및 정보통신" xfId="447" xr:uid="{00000000-0005-0000-0000-000097010000}"/>
    <cellStyle name="ÄÞ¸¶ [0]_Sheet1_46-11 교통 관광 및 정보통신" xfId="448" xr:uid="{00000000-0005-0000-0000-000098010000}"/>
    <cellStyle name="AÞ¸¶ [0]_Sheet1_48-06 농림수산업" xfId="449" xr:uid="{00000000-0005-0000-0000-000099010000}"/>
    <cellStyle name="ÄÞ¸¶ [0]_Sheet1_48-06 농림수산업" xfId="450" xr:uid="{00000000-0005-0000-0000-00009A010000}"/>
    <cellStyle name="AÞ¸¶ [0]_Sheet1_48-09 유통 금융 보험 및 기타서비스" xfId="451" xr:uid="{00000000-0005-0000-0000-00009B010000}"/>
    <cellStyle name="ÄÞ¸¶ [0]_Sheet1_48-09 유통 금융 보험 및 기타서비스" xfId="452" xr:uid="{00000000-0005-0000-0000-00009C010000}"/>
    <cellStyle name="AÞ¸¶ [0]_Sheet1_48-10 주택 건설" xfId="453" xr:uid="{00000000-0005-0000-0000-00009D010000}"/>
    <cellStyle name="ÄÞ¸¶ [0]_Sheet1_48-10 주택 건설" xfId="454" xr:uid="{00000000-0005-0000-0000-00009E010000}"/>
    <cellStyle name="AÞ¸¶ [0]_Sheet1_48-11 교통 관광 및 정보통신" xfId="455" xr:uid="{00000000-0005-0000-0000-00009F010000}"/>
    <cellStyle name="ÄÞ¸¶ [0]_Sheet1_48-11 교통 관광 및 정보통신" xfId="456" xr:uid="{00000000-0005-0000-0000-0000A0010000}"/>
    <cellStyle name="AÞ¸¶ [0]_Sheet1_48-12 보건 및 사회보장" xfId="457" xr:uid="{00000000-0005-0000-0000-0000A1010000}"/>
    <cellStyle name="ÄÞ¸¶ [0]_Sheet1_48-12 보건 및 사회보장" xfId="458" xr:uid="{00000000-0005-0000-0000-0000A2010000}"/>
    <cellStyle name="AÞ¸¶ [0]_Sheet1_48-13 환경" xfId="459" xr:uid="{00000000-0005-0000-0000-0000A3010000}"/>
    <cellStyle name="ÄÞ¸¶ [0]_Sheet1_48-13 환경" xfId="460" xr:uid="{00000000-0005-0000-0000-0000A4010000}"/>
    <cellStyle name="AÞ¸¶ [0]_Sheet1_48-14 교육 및 문화" xfId="461" xr:uid="{00000000-0005-0000-0000-0000A5010000}"/>
    <cellStyle name="ÄÞ¸¶ [0]_Sheet1_48-14 교육 및 문화" xfId="462" xr:uid="{00000000-0005-0000-0000-0000A6010000}"/>
    <cellStyle name="AÞ¸¶ [0]_Sheet1_48-17 공공행정 및 사법" xfId="463" xr:uid="{00000000-0005-0000-0000-0000A7010000}"/>
    <cellStyle name="ÄÞ¸¶ [0]_Sheet1_48-17 공공행정 및 사법" xfId="464" xr:uid="{00000000-0005-0000-0000-0000A8010000}"/>
    <cellStyle name="AÞ¸¶ [0]_Sheet1_99 재가노인복지시설" xfId="465" xr:uid="{00000000-0005-0000-0000-0000A9010000}"/>
    <cellStyle name="ÄÞ¸¶ [0]_Sheet1_99 재가노인복지시설" xfId="466" xr:uid="{00000000-0005-0000-0000-0000AA010000}"/>
    <cellStyle name="AÞ¸¶ [0]_Sheet1_99 친환경농산물 인증현황" xfId="467" xr:uid="{00000000-0005-0000-0000-0000AB010000}"/>
    <cellStyle name="ÄÞ¸¶ [0]_Sheet1_99 친환경농산물 인증현황" xfId="468" xr:uid="{00000000-0005-0000-0000-0000AC010000}"/>
    <cellStyle name="AÞ¸¶ [0]_Sheet1_보건위생정책과" xfId="469" xr:uid="{00000000-0005-0000-0000-0000AD010000}"/>
    <cellStyle name="ÄÞ¸¶ [0]_Sheet1_보건위생정책과" xfId="470" xr:uid="{00000000-0005-0000-0000-0000AE010000}"/>
    <cellStyle name="AÞ¸¶ [0]_Sheet1_시군구" xfId="471" xr:uid="{00000000-0005-0000-0000-0000AF010000}"/>
    <cellStyle name="ÄÞ¸¶ [0]_Sheet1_시군구" xfId="472" xr:uid="{00000000-0005-0000-0000-0000B0010000}"/>
    <cellStyle name="AÞ¸¶ [0]_Sheet1_안산시" xfId="473" xr:uid="{00000000-0005-0000-0000-0000B1010000}"/>
    <cellStyle name="ÄÞ¸¶ [0]_Sheet1_안산시" xfId="474" xr:uid="{00000000-0005-0000-0000-0000B2010000}"/>
    <cellStyle name="AÞ¸¶ [0]_Sheet1_유통업체현황" xfId="475" xr:uid="{00000000-0005-0000-0000-0000B3010000}"/>
    <cellStyle name="ÄÞ¸¶ [0]_Sheet1_유통업체현황" xfId="476" xr:uid="{00000000-0005-0000-0000-0000B4010000}"/>
    <cellStyle name="AÞ¸¶ [0]_Sheet1_토지정보과(제출)," xfId="477" xr:uid="{00000000-0005-0000-0000-0000B5010000}"/>
    <cellStyle name="ÄÞ¸¶ [0]_Sheet1_토지정보과(제출)," xfId="478" xr:uid="{00000000-0005-0000-0000-0000B6010000}"/>
    <cellStyle name="AÞ¸¶ [0]_Sheet1_평택시" xfId="479" xr:uid="{00000000-0005-0000-0000-0000B7010000}"/>
    <cellStyle name="ÄÞ¸¶ [0]_Sheet1_평택시" xfId="480" xr:uid="{00000000-0005-0000-0000-0000B8010000}"/>
    <cellStyle name="ÄÞ¸¶_¼ÕÀÍ¿¹»ê" xfId="481" xr:uid="{00000000-0005-0000-0000-0000B9010000}"/>
    <cellStyle name="AÞ¸¶_¼OAI¿¹≫e" xfId="482" xr:uid="{00000000-0005-0000-0000-0000BA010000}"/>
    <cellStyle name="ÄÞ¸¶_ÀÎ°Çºñ,¿ÜÁÖºñ" xfId="483" xr:uid="{00000000-0005-0000-0000-0000BB010000}"/>
    <cellStyle name="AÞ¸¶_AI°Cºn,μμ±Þºn" xfId="484" xr:uid="{00000000-0005-0000-0000-0000BC010000}"/>
    <cellStyle name="ÄÞ¸¶_laroux" xfId="485" xr:uid="{00000000-0005-0000-0000-0000BD010000}"/>
    <cellStyle name="AÞ¸¶_laroux_1" xfId="486" xr:uid="{00000000-0005-0000-0000-0000BE010000}"/>
    <cellStyle name="ÄÞ¸¶_laroux_1" xfId="487" xr:uid="{00000000-0005-0000-0000-0000BF010000}"/>
    <cellStyle name="AÞ¸¶_Sheet1" xfId="488" xr:uid="{00000000-0005-0000-0000-0000C0010000}"/>
    <cellStyle name="ÄÞ¸¶_Sheet1" xfId="489" xr:uid="{00000000-0005-0000-0000-0000C1010000}"/>
    <cellStyle name="AÞ¸¶_Sheet1_41-06농림16" xfId="490" xr:uid="{00000000-0005-0000-0000-0000C2010000}"/>
    <cellStyle name="ÄÞ¸¶_Sheet1_41-06농림16" xfId="491" xr:uid="{00000000-0005-0000-0000-0000C3010000}"/>
    <cellStyle name="AÞ¸¶_Sheet1_41-06농림16_45-09 유통 금융 보험 및 기타서비스(97-109)" xfId="492" xr:uid="{00000000-0005-0000-0000-0000C4010000}"/>
    <cellStyle name="ÄÞ¸¶_Sheet1_41-06농림16_45-09 유통 금융 보험 및 기타서비스(97-109)" xfId="493" xr:uid="{00000000-0005-0000-0000-0000C5010000}"/>
    <cellStyle name="AÞ¸¶_Sheet1_41-06농림16_46-09 유통 금융 보험 및 기타서비스" xfId="494" xr:uid="{00000000-0005-0000-0000-0000C6010000}"/>
    <cellStyle name="ÄÞ¸¶_Sheet1_41-06농림16_46-09 유통 금융 보험 및 기타서비스" xfId="495" xr:uid="{00000000-0005-0000-0000-0000C7010000}"/>
    <cellStyle name="AÞ¸¶_Sheet1_41-06농림16_46-11 교통 관광 및 정보통신" xfId="496" xr:uid="{00000000-0005-0000-0000-0000C8010000}"/>
    <cellStyle name="ÄÞ¸¶_Sheet1_41-06농림16_46-11 교통 관광 및 정보통신" xfId="497" xr:uid="{00000000-0005-0000-0000-0000C9010000}"/>
    <cellStyle name="AÞ¸¶_Sheet1_41-06농림16_48-06 농림수산업" xfId="498" xr:uid="{00000000-0005-0000-0000-0000CA010000}"/>
    <cellStyle name="ÄÞ¸¶_Sheet1_41-06농림16_48-06 농림수산업" xfId="499" xr:uid="{00000000-0005-0000-0000-0000CB010000}"/>
    <cellStyle name="AÞ¸¶_Sheet1_41-06농림16_48-09 유통 금융 보험 및 기타서비스" xfId="500" xr:uid="{00000000-0005-0000-0000-0000CC010000}"/>
    <cellStyle name="ÄÞ¸¶_Sheet1_41-06농림16_48-09 유통 금융 보험 및 기타서비스" xfId="501" xr:uid="{00000000-0005-0000-0000-0000CD010000}"/>
    <cellStyle name="AÞ¸¶_Sheet1_41-06농림16_48-10 주택 건설" xfId="502" xr:uid="{00000000-0005-0000-0000-0000CE010000}"/>
    <cellStyle name="ÄÞ¸¶_Sheet1_41-06농림16_48-10 주택 건설" xfId="503" xr:uid="{00000000-0005-0000-0000-0000CF010000}"/>
    <cellStyle name="AÞ¸¶_Sheet1_41-06농림16_48-11 교통 관광 및 정보통신" xfId="504" xr:uid="{00000000-0005-0000-0000-0000D0010000}"/>
    <cellStyle name="ÄÞ¸¶_Sheet1_41-06농림16_48-11 교통 관광 및 정보통신" xfId="505" xr:uid="{00000000-0005-0000-0000-0000D1010000}"/>
    <cellStyle name="AÞ¸¶_Sheet1_41-06농림16_48-12 보건 및 사회보장" xfId="506" xr:uid="{00000000-0005-0000-0000-0000D2010000}"/>
    <cellStyle name="ÄÞ¸¶_Sheet1_41-06농림16_48-12 보건 및 사회보장" xfId="507" xr:uid="{00000000-0005-0000-0000-0000D3010000}"/>
    <cellStyle name="AÞ¸¶_Sheet1_41-06농림16_48-13 환경" xfId="508" xr:uid="{00000000-0005-0000-0000-0000D4010000}"/>
    <cellStyle name="ÄÞ¸¶_Sheet1_41-06농림16_48-13 환경" xfId="509" xr:uid="{00000000-0005-0000-0000-0000D5010000}"/>
    <cellStyle name="AÞ¸¶_Sheet1_41-06농림16_48-14 교육 및 문화" xfId="510" xr:uid="{00000000-0005-0000-0000-0000D6010000}"/>
    <cellStyle name="ÄÞ¸¶_Sheet1_41-06농림16_48-14 교육 및 문화" xfId="511" xr:uid="{00000000-0005-0000-0000-0000D7010000}"/>
    <cellStyle name="AÞ¸¶_Sheet1_41-06농림16_48-17 공공행정 및 사법" xfId="512" xr:uid="{00000000-0005-0000-0000-0000D8010000}"/>
    <cellStyle name="ÄÞ¸¶_Sheet1_41-06농림16_48-17 공공행정 및 사법" xfId="513" xr:uid="{00000000-0005-0000-0000-0000D9010000}"/>
    <cellStyle name="AÞ¸¶_Sheet1_41-06농림16_99 재가노인복지시설" xfId="514" xr:uid="{00000000-0005-0000-0000-0000DA010000}"/>
    <cellStyle name="ÄÞ¸¶_Sheet1_41-06농림16_99 재가노인복지시설" xfId="515" xr:uid="{00000000-0005-0000-0000-0000DB010000}"/>
    <cellStyle name="AÞ¸¶_Sheet1_41-06농림16_99 친환경농산물 인증현황" xfId="516" xr:uid="{00000000-0005-0000-0000-0000DC010000}"/>
    <cellStyle name="ÄÞ¸¶_Sheet1_41-06농림16_99 친환경농산물 인증현황" xfId="517" xr:uid="{00000000-0005-0000-0000-0000DD010000}"/>
    <cellStyle name="AÞ¸¶_Sheet1_41-06농림16_보건위생정책과" xfId="518" xr:uid="{00000000-0005-0000-0000-0000DE010000}"/>
    <cellStyle name="ÄÞ¸¶_Sheet1_41-06농림16_보건위생정책과" xfId="519" xr:uid="{00000000-0005-0000-0000-0000DF010000}"/>
    <cellStyle name="AÞ¸¶_Sheet1_41-06농림16_시군구" xfId="520" xr:uid="{00000000-0005-0000-0000-0000E0010000}"/>
    <cellStyle name="ÄÞ¸¶_Sheet1_41-06농림16_시군구" xfId="521" xr:uid="{00000000-0005-0000-0000-0000E1010000}"/>
    <cellStyle name="AÞ¸¶_Sheet1_41-06농림16_안산시" xfId="522" xr:uid="{00000000-0005-0000-0000-0000E2010000}"/>
    <cellStyle name="ÄÞ¸¶_Sheet1_41-06농림16_안산시" xfId="523" xr:uid="{00000000-0005-0000-0000-0000E3010000}"/>
    <cellStyle name="AÞ¸¶_Sheet1_41-06농림16_유통업체현황" xfId="524" xr:uid="{00000000-0005-0000-0000-0000E4010000}"/>
    <cellStyle name="ÄÞ¸¶_Sheet1_41-06농림16_유통업체현황" xfId="525" xr:uid="{00000000-0005-0000-0000-0000E5010000}"/>
    <cellStyle name="AÞ¸¶_Sheet1_41-06농림16_토지정보과(제출)," xfId="526" xr:uid="{00000000-0005-0000-0000-0000E6010000}"/>
    <cellStyle name="ÄÞ¸¶_Sheet1_41-06농림16_토지정보과(제출)," xfId="527" xr:uid="{00000000-0005-0000-0000-0000E7010000}"/>
    <cellStyle name="AÞ¸¶_Sheet1_41-06농림16_평택시" xfId="528" xr:uid="{00000000-0005-0000-0000-0000E8010000}"/>
    <cellStyle name="ÄÞ¸¶_Sheet1_41-06농림16_평택시" xfId="529" xr:uid="{00000000-0005-0000-0000-0000E9010000}"/>
    <cellStyle name="AÞ¸¶_Sheet1_41-06농림41" xfId="530" xr:uid="{00000000-0005-0000-0000-0000EA010000}"/>
    <cellStyle name="ÄÞ¸¶_Sheet1_41-06농림41" xfId="531" xr:uid="{00000000-0005-0000-0000-0000EB010000}"/>
    <cellStyle name="AÞ¸¶_Sheet1_45-09 유통 금융 보험 및 기타서비스(97-109)" xfId="532" xr:uid="{00000000-0005-0000-0000-0000EC010000}"/>
    <cellStyle name="ÄÞ¸¶_Sheet1_45-09 유통 금융 보험 및 기타서비스(97-109)" xfId="533" xr:uid="{00000000-0005-0000-0000-0000ED010000}"/>
    <cellStyle name="AÞ¸¶_Sheet1_46-09 유통 금융 보험 및 기타서비스" xfId="534" xr:uid="{00000000-0005-0000-0000-0000EE010000}"/>
    <cellStyle name="ÄÞ¸¶_Sheet1_46-09 유통 금융 보험 및 기타서비스" xfId="535" xr:uid="{00000000-0005-0000-0000-0000EF010000}"/>
    <cellStyle name="AÞ¸¶_Sheet1_46-11 교통 관광 및 정보통신" xfId="536" xr:uid="{00000000-0005-0000-0000-0000F0010000}"/>
    <cellStyle name="ÄÞ¸¶_Sheet1_46-11 교통 관광 및 정보통신" xfId="537" xr:uid="{00000000-0005-0000-0000-0000F1010000}"/>
    <cellStyle name="AÞ¸¶_Sheet1_48-06 농림수산업" xfId="538" xr:uid="{00000000-0005-0000-0000-0000F2010000}"/>
    <cellStyle name="ÄÞ¸¶_Sheet1_48-06 농림수산업" xfId="539" xr:uid="{00000000-0005-0000-0000-0000F3010000}"/>
    <cellStyle name="AÞ¸¶_Sheet1_48-09 유통 금융 보험 및 기타서비스" xfId="540" xr:uid="{00000000-0005-0000-0000-0000F4010000}"/>
    <cellStyle name="ÄÞ¸¶_Sheet1_48-09 유통 금융 보험 및 기타서비스" xfId="541" xr:uid="{00000000-0005-0000-0000-0000F5010000}"/>
    <cellStyle name="AÞ¸¶_Sheet1_48-10 주택 건설" xfId="542" xr:uid="{00000000-0005-0000-0000-0000F6010000}"/>
    <cellStyle name="ÄÞ¸¶_Sheet1_48-10 주택 건설" xfId="543" xr:uid="{00000000-0005-0000-0000-0000F7010000}"/>
    <cellStyle name="AÞ¸¶_Sheet1_48-11 교통 관광 및 정보통신" xfId="544" xr:uid="{00000000-0005-0000-0000-0000F8010000}"/>
    <cellStyle name="ÄÞ¸¶_Sheet1_48-11 교통 관광 및 정보통신" xfId="545" xr:uid="{00000000-0005-0000-0000-0000F9010000}"/>
    <cellStyle name="AÞ¸¶_Sheet1_48-12 보건 및 사회보장" xfId="546" xr:uid="{00000000-0005-0000-0000-0000FA010000}"/>
    <cellStyle name="ÄÞ¸¶_Sheet1_48-12 보건 및 사회보장" xfId="547" xr:uid="{00000000-0005-0000-0000-0000FB010000}"/>
    <cellStyle name="AÞ¸¶_Sheet1_48-13 환경" xfId="548" xr:uid="{00000000-0005-0000-0000-0000FC010000}"/>
    <cellStyle name="ÄÞ¸¶_Sheet1_48-13 환경" xfId="549" xr:uid="{00000000-0005-0000-0000-0000FD010000}"/>
    <cellStyle name="AÞ¸¶_Sheet1_48-14 교육 및 문화" xfId="550" xr:uid="{00000000-0005-0000-0000-0000FE010000}"/>
    <cellStyle name="ÄÞ¸¶_Sheet1_48-14 교육 및 문화" xfId="551" xr:uid="{00000000-0005-0000-0000-0000FF010000}"/>
    <cellStyle name="AÞ¸¶_Sheet1_48-17 공공행정 및 사법" xfId="552" xr:uid="{00000000-0005-0000-0000-000000020000}"/>
    <cellStyle name="ÄÞ¸¶_Sheet1_48-17 공공행정 및 사법" xfId="553" xr:uid="{00000000-0005-0000-0000-000001020000}"/>
    <cellStyle name="AÞ¸¶_Sheet1_99 재가노인복지시설" xfId="554" xr:uid="{00000000-0005-0000-0000-000002020000}"/>
    <cellStyle name="ÄÞ¸¶_Sheet1_99 재가노인복지시설" xfId="555" xr:uid="{00000000-0005-0000-0000-000003020000}"/>
    <cellStyle name="AÞ¸¶_Sheet1_99 친환경농산물 인증현황" xfId="556" xr:uid="{00000000-0005-0000-0000-000004020000}"/>
    <cellStyle name="ÄÞ¸¶_Sheet1_99 친환경농산물 인증현황" xfId="557" xr:uid="{00000000-0005-0000-0000-000005020000}"/>
    <cellStyle name="AÞ¸¶_Sheet1_보건위생정책과" xfId="558" xr:uid="{00000000-0005-0000-0000-000006020000}"/>
    <cellStyle name="ÄÞ¸¶_Sheet1_보건위생정책과" xfId="559" xr:uid="{00000000-0005-0000-0000-000007020000}"/>
    <cellStyle name="AÞ¸¶_Sheet1_시군구" xfId="560" xr:uid="{00000000-0005-0000-0000-000008020000}"/>
    <cellStyle name="ÄÞ¸¶_Sheet1_시군구" xfId="561" xr:uid="{00000000-0005-0000-0000-000009020000}"/>
    <cellStyle name="AÞ¸¶_Sheet1_안산시" xfId="562" xr:uid="{00000000-0005-0000-0000-00000A020000}"/>
    <cellStyle name="ÄÞ¸¶_Sheet1_안산시" xfId="563" xr:uid="{00000000-0005-0000-0000-00000B020000}"/>
    <cellStyle name="AÞ¸¶_Sheet1_유통업체현황" xfId="564" xr:uid="{00000000-0005-0000-0000-00000C020000}"/>
    <cellStyle name="ÄÞ¸¶_Sheet1_유통업체현황" xfId="565" xr:uid="{00000000-0005-0000-0000-00000D020000}"/>
    <cellStyle name="AÞ¸¶_Sheet1_토지정보과(제출)," xfId="566" xr:uid="{00000000-0005-0000-0000-00000E020000}"/>
    <cellStyle name="ÄÞ¸¶_Sheet1_토지정보과(제출)," xfId="567" xr:uid="{00000000-0005-0000-0000-00000F020000}"/>
    <cellStyle name="AÞ¸¶_Sheet1_평택시" xfId="568" xr:uid="{00000000-0005-0000-0000-000010020000}"/>
    <cellStyle name="ÄÞ¸¶_Sheet1_평택시" xfId="569" xr:uid="{00000000-0005-0000-0000-000011020000}"/>
    <cellStyle name="C￥AØ_¿μ¾÷CoE² " xfId="570" xr:uid="{00000000-0005-0000-0000-000012020000}"/>
    <cellStyle name="Ç¥ÁØ_¼ÕÀÍ¿¹»ê" xfId="571" xr:uid="{00000000-0005-0000-0000-000013020000}"/>
    <cellStyle name="C￥AØ_¼OAI¿¹≫e" xfId="572" xr:uid="{00000000-0005-0000-0000-000014020000}"/>
    <cellStyle name="Ç¥ÁØ_ÀÎ°Çºñ,¿ÜÁÖºñ" xfId="573" xr:uid="{00000000-0005-0000-0000-000015020000}"/>
    <cellStyle name="C￥AØ_AI°Cºn,μμ±Þºn" xfId="574" xr:uid="{00000000-0005-0000-0000-000016020000}"/>
    <cellStyle name="Ç¥ÁØ_laroux" xfId="575" xr:uid="{00000000-0005-0000-0000-000017020000}"/>
    <cellStyle name="C￥AØ_laroux_1" xfId="576" xr:uid="{00000000-0005-0000-0000-000018020000}"/>
    <cellStyle name="Ç¥ÁØ_laroux_1" xfId="577" xr:uid="{00000000-0005-0000-0000-000019020000}"/>
    <cellStyle name="C￥AØ_laroux_1_Sheet1" xfId="578" xr:uid="{00000000-0005-0000-0000-00001A020000}"/>
    <cellStyle name="Ç¥ÁØ_laroux_1_Sheet1" xfId="579" xr:uid="{00000000-0005-0000-0000-00001B020000}"/>
    <cellStyle name="C￥AØ_laroux_2" xfId="580" xr:uid="{00000000-0005-0000-0000-00001C020000}"/>
    <cellStyle name="Ç¥ÁØ_laroux_2" xfId="581" xr:uid="{00000000-0005-0000-0000-00001D020000}"/>
    <cellStyle name="C￥AØ_laroux_2_Sheet1" xfId="582" xr:uid="{00000000-0005-0000-0000-00001E020000}"/>
    <cellStyle name="Ç¥ÁØ_laroux_2_Sheet1" xfId="583" xr:uid="{00000000-0005-0000-0000-00001F020000}"/>
    <cellStyle name="C￥AØ_laroux_3" xfId="584" xr:uid="{00000000-0005-0000-0000-000020020000}"/>
    <cellStyle name="Ç¥ÁØ_laroux_3" xfId="585" xr:uid="{00000000-0005-0000-0000-000021020000}"/>
    <cellStyle name="C￥AØ_laroux_4" xfId="586" xr:uid="{00000000-0005-0000-0000-000022020000}"/>
    <cellStyle name="Ç¥ÁØ_laroux_4" xfId="587" xr:uid="{00000000-0005-0000-0000-000023020000}"/>
    <cellStyle name="C￥AØ_laroux_Sheet1" xfId="588" xr:uid="{00000000-0005-0000-0000-000024020000}"/>
    <cellStyle name="Ç¥ÁØ_laroux_Sheet1" xfId="589" xr:uid="{00000000-0005-0000-0000-000025020000}"/>
    <cellStyle name="C￥AØ_Sheet1" xfId="590" xr:uid="{00000000-0005-0000-0000-000026020000}"/>
    <cellStyle name="Ç¥ÁØ_Sheet1" xfId="591" xr:uid="{00000000-0005-0000-0000-000027020000}"/>
    <cellStyle name="Comma [0]_ SG&amp;A Bridge " xfId="592" xr:uid="{00000000-0005-0000-0000-000028020000}"/>
    <cellStyle name="Comma_ SG&amp;A Bridge " xfId="593" xr:uid="{00000000-0005-0000-0000-000029020000}"/>
    <cellStyle name="Currency [0]_ SG&amp;A Bridge " xfId="594" xr:uid="{00000000-0005-0000-0000-00002A020000}"/>
    <cellStyle name="Currency_ SG&amp;A Bridge " xfId="595" xr:uid="{00000000-0005-0000-0000-00002B020000}"/>
    <cellStyle name="Date" xfId="596" xr:uid="{00000000-0005-0000-0000-00002C020000}"/>
    <cellStyle name="Fixed" xfId="597" xr:uid="{00000000-0005-0000-0000-00002D020000}"/>
    <cellStyle name="Header1" xfId="598" xr:uid="{00000000-0005-0000-0000-00002E020000}"/>
    <cellStyle name="Header2" xfId="599" xr:uid="{00000000-0005-0000-0000-00002F020000}"/>
    <cellStyle name="HEADING1" xfId="600" xr:uid="{00000000-0005-0000-0000-000030020000}"/>
    <cellStyle name="HEADING2" xfId="601" xr:uid="{00000000-0005-0000-0000-000031020000}"/>
    <cellStyle name="Normal_ SG&amp;A Bridge " xfId="602" xr:uid="{00000000-0005-0000-0000-000032020000}"/>
    <cellStyle name="Total" xfId="603" xr:uid="{00000000-0005-0000-0000-000033020000}"/>
    <cellStyle name="강조색1 2" xfId="19" xr:uid="{00000000-0005-0000-0000-000034020000}"/>
    <cellStyle name="강조색2 2" xfId="20" xr:uid="{00000000-0005-0000-0000-000035020000}"/>
    <cellStyle name="강조색3 2" xfId="21" xr:uid="{00000000-0005-0000-0000-000036020000}"/>
    <cellStyle name="강조색4 2" xfId="22" xr:uid="{00000000-0005-0000-0000-000037020000}"/>
    <cellStyle name="강조색5 2" xfId="23" xr:uid="{00000000-0005-0000-0000-000038020000}"/>
    <cellStyle name="강조색6 2" xfId="24" xr:uid="{00000000-0005-0000-0000-000039020000}"/>
    <cellStyle name="경고문 2" xfId="25" xr:uid="{00000000-0005-0000-0000-00003A020000}"/>
    <cellStyle name="계산 2" xfId="26" xr:uid="{00000000-0005-0000-0000-00003B020000}"/>
    <cellStyle name="나쁨 2" xfId="27" xr:uid="{00000000-0005-0000-0000-00003C020000}"/>
    <cellStyle name="메모 2" xfId="28" xr:uid="{00000000-0005-0000-0000-00003D020000}"/>
    <cellStyle name="백분율 2" xfId="618" xr:uid="{BC264FE2-5BB7-436B-B8F8-8AEB2730C976}"/>
    <cellStyle name="보통 2" xfId="29" xr:uid="{00000000-0005-0000-0000-00003F020000}"/>
    <cellStyle name="뷭?_BOOKSHIP" xfId="30" xr:uid="{00000000-0005-0000-0000-000040020000}"/>
    <cellStyle name="설명 텍스트 2" xfId="31" xr:uid="{00000000-0005-0000-0000-000041020000}"/>
    <cellStyle name="셀 확인 2" xfId="32" xr:uid="{00000000-0005-0000-0000-000042020000}"/>
    <cellStyle name="쉼표 [0]" xfId="33" builtinId="6"/>
    <cellStyle name="쉼표 [0] 15" xfId="605" xr:uid="{00000000-0005-0000-0000-000044020000}"/>
    <cellStyle name="쉼표 [0] 2" xfId="34" xr:uid="{00000000-0005-0000-0000-000045020000}"/>
    <cellStyle name="쉼표 [0] 2 15" xfId="613" xr:uid="{00000000-0005-0000-0000-000046020000}"/>
    <cellStyle name="쉼표 [0] 2 5" xfId="607" xr:uid="{00000000-0005-0000-0000-000047020000}"/>
    <cellStyle name="쉼표 [0] 3" xfId="604" xr:uid="{00000000-0005-0000-0000-000048020000}"/>
    <cellStyle name="쉼표 [0] 4" xfId="610" xr:uid="{00000000-0005-0000-0000-000049020000}"/>
    <cellStyle name="쉼표 [0] 9" xfId="606" xr:uid="{00000000-0005-0000-0000-00004A020000}"/>
    <cellStyle name="쉼표 [0]_15재정" xfId="35" xr:uid="{00000000-0005-0000-0000-00004B020000}"/>
    <cellStyle name="스타일 1" xfId="36" xr:uid="{00000000-0005-0000-0000-00004C020000}"/>
    <cellStyle name="연결된 셀 2" xfId="37" xr:uid="{00000000-0005-0000-0000-00004D020000}"/>
    <cellStyle name="요약 2" xfId="38" xr:uid="{00000000-0005-0000-0000-00004E020000}"/>
    <cellStyle name="입력 2" xfId="39" xr:uid="{00000000-0005-0000-0000-00004F020000}"/>
    <cellStyle name="제목 1 2" xfId="40" xr:uid="{00000000-0005-0000-0000-000050020000}"/>
    <cellStyle name="제목 2 2" xfId="41" xr:uid="{00000000-0005-0000-0000-000051020000}"/>
    <cellStyle name="제목 3 2" xfId="42" xr:uid="{00000000-0005-0000-0000-000052020000}"/>
    <cellStyle name="제목 4 2" xfId="43" xr:uid="{00000000-0005-0000-0000-000053020000}"/>
    <cellStyle name="제목 5" xfId="44" xr:uid="{00000000-0005-0000-0000-000054020000}"/>
    <cellStyle name="좋음 2" xfId="45" xr:uid="{00000000-0005-0000-0000-000055020000}"/>
    <cellStyle name="출력 2" xfId="46" xr:uid="{00000000-0005-0000-0000-000056020000}"/>
    <cellStyle name="콤마 [0]_★41-18전국" xfId="47" xr:uid="{00000000-0005-0000-0000-000057020000}"/>
    <cellStyle name="콤마 [0]_해안선및도서" xfId="48" xr:uid="{00000000-0005-0000-0000-000058020000}"/>
    <cellStyle name="콤마_★41-18전국" xfId="49" xr:uid="{00000000-0005-0000-0000-000059020000}"/>
    <cellStyle name="표준" xfId="0" builtinId="0"/>
    <cellStyle name="표준 2" xfId="50" xr:uid="{00000000-0005-0000-0000-00005B020000}"/>
    <cellStyle name="표준 2 9" xfId="616" xr:uid="{00000000-0005-0000-0000-00005C020000}"/>
    <cellStyle name="표준 3" xfId="51" xr:uid="{00000000-0005-0000-0000-00005D020000}"/>
    <cellStyle name="표준 3 2" xfId="52" xr:uid="{00000000-0005-0000-0000-00005E020000}"/>
    <cellStyle name="표준 3 7" xfId="615" xr:uid="{00000000-0005-0000-0000-00005F020000}"/>
    <cellStyle name="표준 362 5" xfId="608" xr:uid="{00000000-0005-0000-0000-000060020000}"/>
    <cellStyle name="표준 362 5 2" xfId="609" xr:uid="{00000000-0005-0000-0000-000061020000}"/>
    <cellStyle name="표준 362 5 2 3" xfId="614" xr:uid="{00000000-0005-0000-0000-000062020000}"/>
    <cellStyle name="표준 362 5 2 3 2 3 3" xfId="617" xr:uid="{8FF03DF8-22E5-4AB0-874C-F8BAB4031112}"/>
    <cellStyle name="표준 4" xfId="53" xr:uid="{00000000-0005-0000-0000-000063020000}"/>
    <cellStyle name="표준 5" xfId="54" xr:uid="{00000000-0005-0000-0000-000064020000}"/>
    <cellStyle name="표준_14교육21" xfId="612" xr:uid="{00000000-0005-0000-0000-000065020000}"/>
    <cellStyle name="표준_15재정" xfId="55" xr:uid="{00000000-0005-0000-0000-000066020000}"/>
    <cellStyle name="표준_48-15 재정" xfId="56" xr:uid="{00000000-0005-0000-0000-000067020000}"/>
    <cellStyle name="표준_50-15 재정" xfId="57" xr:uid="{00000000-0005-0000-0000-000068020000}"/>
    <cellStyle name="표준_주민등록관련" xfId="611" xr:uid="{00000000-0005-0000-0000-000069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view="pageBreakPreview" zoomScaleSheetLayoutView="100" workbookViewId="0">
      <pane xSplit="1" ySplit="8" topLeftCell="B9" activePane="bottomRight" state="frozen"/>
      <selection activeCell="D13" sqref="D13"/>
      <selection pane="topRight" activeCell="D13" sqref="D13"/>
      <selection pane="bottomLeft" activeCell="D13" sqref="D13"/>
      <selection pane="bottomRight" activeCell="H14" sqref="H14"/>
    </sheetView>
  </sheetViews>
  <sheetFormatPr defaultColWidth="9" defaultRowHeight="17.25"/>
  <cols>
    <col min="1" max="1" width="9.5" style="40" customWidth="1"/>
    <col min="2" max="2" width="14" style="41" customWidth="1"/>
    <col min="3" max="8" width="14.625" style="41" customWidth="1"/>
    <col min="9" max="9" width="20.25" style="41" customWidth="1"/>
    <col min="10" max="10" width="14.625" style="40" customWidth="1"/>
    <col min="11" max="11" width="14.625" style="41" hidden="1" customWidth="1"/>
    <col min="12" max="16" width="12.625" style="40" customWidth="1"/>
    <col min="17" max="17" width="8.625" style="40" customWidth="1"/>
    <col min="18" max="18" width="9.625" style="40" customWidth="1"/>
    <col min="19" max="19" width="8.875" style="40" customWidth="1"/>
    <col min="20" max="20" width="10.5" style="40" customWidth="1"/>
    <col min="21" max="21" width="9.875" style="40" customWidth="1"/>
    <col min="22" max="22" width="10.5" style="40" customWidth="1"/>
    <col min="23" max="23" width="11.125" style="40" customWidth="1"/>
    <col min="24" max="24" width="9.375" style="40" customWidth="1"/>
    <col min="25" max="16384" width="9" style="40"/>
  </cols>
  <sheetData>
    <row r="1" spans="1:24" s="90" customFormat="1" ht="9.9499999999999993" customHeight="1">
      <c r="A1" s="18" t="s">
        <v>240</v>
      </c>
      <c r="B1" s="86"/>
      <c r="C1" s="86"/>
      <c r="D1" s="86"/>
      <c r="E1" s="86"/>
      <c r="F1" s="86"/>
      <c r="G1" s="86"/>
      <c r="H1" s="2"/>
      <c r="I1" s="87"/>
      <c r="J1" s="87"/>
      <c r="K1" s="86"/>
      <c r="L1" s="88"/>
      <c r="M1" s="88"/>
      <c r="N1" s="14"/>
      <c r="O1" s="89"/>
      <c r="P1" s="13"/>
      <c r="Q1" s="13"/>
      <c r="R1" s="14"/>
      <c r="S1" s="88"/>
      <c r="T1" s="88"/>
      <c r="U1" s="88"/>
      <c r="V1" s="88"/>
      <c r="W1" s="14"/>
    </row>
    <row r="2" spans="1:24" s="90" customFormat="1" ht="24" customHeight="1">
      <c r="A2" s="19" t="s">
        <v>290</v>
      </c>
      <c r="B2" s="1"/>
      <c r="C2" s="1"/>
      <c r="D2" s="1"/>
      <c r="E2" s="1"/>
      <c r="F2" s="1"/>
      <c r="G2" s="1"/>
      <c r="H2" s="91"/>
      <c r="I2" s="1"/>
      <c r="J2" s="1"/>
      <c r="K2" s="1"/>
      <c r="L2" s="19"/>
      <c r="M2" s="19"/>
      <c r="N2" s="598" t="s">
        <v>241</v>
      </c>
      <c r="O2" s="598"/>
      <c r="P2" s="598"/>
      <c r="Q2" s="598"/>
      <c r="R2" s="598"/>
      <c r="S2" s="598"/>
      <c r="T2" s="598"/>
      <c r="U2" s="598"/>
      <c r="V2" s="598"/>
      <c r="W2" s="598"/>
      <c r="X2" s="598"/>
    </row>
    <row r="3" spans="1:24" s="95" customFormat="1" ht="27" customHeight="1" thickBot="1">
      <c r="A3" s="6" t="s">
        <v>239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3"/>
      <c r="O3" s="94"/>
      <c r="P3" s="93"/>
      <c r="Q3" s="93"/>
      <c r="R3" s="93"/>
      <c r="S3" s="92"/>
      <c r="T3" s="92"/>
      <c r="U3" s="92"/>
      <c r="V3" s="92"/>
      <c r="X3" s="96" t="s">
        <v>242</v>
      </c>
    </row>
    <row r="4" spans="1:24" s="101" customFormat="1" ht="15.95" customHeight="1">
      <c r="A4" s="358"/>
      <c r="B4" s="98" t="s">
        <v>243</v>
      </c>
      <c r="C4" s="599" t="s">
        <v>244</v>
      </c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1"/>
      <c r="S4" s="98" t="s">
        <v>245</v>
      </c>
      <c r="T4" s="99" t="s">
        <v>246</v>
      </c>
      <c r="U4" s="99" t="s">
        <v>247</v>
      </c>
      <c r="V4" s="99" t="s">
        <v>53</v>
      </c>
      <c r="W4" s="97" t="s">
        <v>248</v>
      </c>
      <c r="X4" s="100"/>
    </row>
    <row r="5" spans="1:24" s="572" customFormat="1" ht="15.95" customHeight="1">
      <c r="A5" s="561"/>
      <c r="B5" s="562"/>
      <c r="C5" s="563" t="s">
        <v>0</v>
      </c>
      <c r="D5" s="602" t="s">
        <v>250</v>
      </c>
      <c r="E5" s="603"/>
      <c r="F5" s="603"/>
      <c r="G5" s="603"/>
      <c r="H5" s="603"/>
      <c r="I5" s="603"/>
      <c r="J5" s="603"/>
      <c r="K5" s="604"/>
      <c r="L5" s="605" t="s">
        <v>251</v>
      </c>
      <c r="M5" s="606"/>
      <c r="N5" s="606"/>
      <c r="O5" s="606"/>
      <c r="P5" s="607"/>
      <c r="Q5" s="564" t="s">
        <v>252</v>
      </c>
      <c r="R5" s="565" t="s">
        <v>253</v>
      </c>
      <c r="S5" s="566"/>
      <c r="T5" s="567"/>
      <c r="U5" s="568" t="s">
        <v>293</v>
      </c>
      <c r="V5" s="569"/>
      <c r="W5" s="570"/>
      <c r="X5" s="571"/>
    </row>
    <row r="6" spans="1:24" s="572" customFormat="1" ht="15.95" customHeight="1">
      <c r="A6" s="573" t="s">
        <v>249</v>
      </c>
      <c r="B6" s="562"/>
      <c r="C6" s="574"/>
      <c r="D6" s="575" t="s">
        <v>254</v>
      </c>
      <c r="E6" s="608" t="s">
        <v>437</v>
      </c>
      <c r="F6" s="606"/>
      <c r="G6" s="607"/>
      <c r="H6" s="576" t="s">
        <v>255</v>
      </c>
      <c r="I6" s="577" t="s">
        <v>256</v>
      </c>
      <c r="J6" s="563" t="s">
        <v>346</v>
      </c>
      <c r="K6" s="563" t="s">
        <v>365</v>
      </c>
      <c r="L6" s="577" t="s">
        <v>254</v>
      </c>
      <c r="M6" s="576" t="s">
        <v>54</v>
      </c>
      <c r="N6" s="565" t="s">
        <v>257</v>
      </c>
      <c r="O6" s="565" t="s">
        <v>258</v>
      </c>
      <c r="P6" s="564" t="s">
        <v>55</v>
      </c>
      <c r="Q6" s="578"/>
      <c r="R6" s="575"/>
      <c r="S6" s="566"/>
      <c r="T6" s="567"/>
      <c r="U6" s="569" t="s">
        <v>259</v>
      </c>
      <c r="V6" s="569" t="s">
        <v>260</v>
      </c>
      <c r="W6" s="570" t="s">
        <v>261</v>
      </c>
      <c r="X6" s="578" t="s">
        <v>292</v>
      </c>
    </row>
    <row r="7" spans="1:24" s="572" customFormat="1" ht="15.95" customHeight="1">
      <c r="A7" s="573"/>
      <c r="B7" s="562"/>
      <c r="C7" s="570"/>
      <c r="D7" s="578"/>
      <c r="E7" s="609"/>
      <c r="F7" s="594" t="s">
        <v>436</v>
      </c>
      <c r="G7" s="594" t="s">
        <v>435</v>
      </c>
      <c r="H7" s="568" t="s">
        <v>262</v>
      </c>
      <c r="I7" s="568" t="s">
        <v>263</v>
      </c>
      <c r="J7" s="574"/>
      <c r="K7" s="574" t="s">
        <v>366</v>
      </c>
      <c r="L7" s="568"/>
      <c r="M7" s="575" t="s">
        <v>264</v>
      </c>
      <c r="N7" s="575" t="s">
        <v>265</v>
      </c>
      <c r="O7" s="568" t="s">
        <v>266</v>
      </c>
      <c r="P7" s="579" t="s">
        <v>267</v>
      </c>
      <c r="Q7" s="578" t="s">
        <v>268</v>
      </c>
      <c r="R7" s="580" t="s">
        <v>269</v>
      </c>
      <c r="S7" s="581" t="s">
        <v>270</v>
      </c>
      <c r="T7" s="569" t="s">
        <v>271</v>
      </c>
      <c r="U7" s="569" t="s">
        <v>272</v>
      </c>
      <c r="V7" s="569" t="s">
        <v>273</v>
      </c>
      <c r="W7" s="570" t="s">
        <v>274</v>
      </c>
      <c r="X7" s="578"/>
    </row>
    <row r="8" spans="1:24" s="572" customFormat="1" ht="26.25" customHeight="1">
      <c r="A8" s="582"/>
      <c r="B8" s="583" t="s">
        <v>275</v>
      </c>
      <c r="C8" s="584" t="s">
        <v>1</v>
      </c>
      <c r="D8" s="585" t="s">
        <v>276</v>
      </c>
      <c r="E8" s="586" t="s">
        <v>277</v>
      </c>
      <c r="F8" s="587" t="s">
        <v>433</v>
      </c>
      <c r="G8" s="586" t="s">
        <v>434</v>
      </c>
      <c r="H8" s="588" t="s">
        <v>278</v>
      </c>
      <c r="I8" s="588" t="s">
        <v>279</v>
      </c>
      <c r="J8" s="589" t="s">
        <v>280</v>
      </c>
      <c r="K8" s="589" t="s">
        <v>367</v>
      </c>
      <c r="L8" s="584" t="s">
        <v>281</v>
      </c>
      <c r="M8" s="584" t="s">
        <v>282</v>
      </c>
      <c r="N8" s="584" t="s">
        <v>283</v>
      </c>
      <c r="O8" s="584" t="s">
        <v>284</v>
      </c>
      <c r="P8" s="590" t="s">
        <v>285</v>
      </c>
      <c r="Q8" s="590" t="s">
        <v>279</v>
      </c>
      <c r="R8" s="591" t="s">
        <v>286</v>
      </c>
      <c r="S8" s="585" t="s">
        <v>278</v>
      </c>
      <c r="T8" s="585" t="s">
        <v>279</v>
      </c>
      <c r="U8" s="584" t="s">
        <v>287</v>
      </c>
      <c r="V8" s="584" t="s">
        <v>288</v>
      </c>
      <c r="W8" s="592" t="s">
        <v>289</v>
      </c>
      <c r="X8" s="593"/>
    </row>
    <row r="9" spans="1:24" s="36" customFormat="1" ht="30" customHeight="1">
      <c r="A9" s="361">
        <v>2015</v>
      </c>
      <c r="B9" s="357">
        <v>594960</v>
      </c>
      <c r="C9" s="38">
        <v>586122</v>
      </c>
      <c r="D9" s="33">
        <v>339069</v>
      </c>
      <c r="E9" s="31">
        <v>265365</v>
      </c>
      <c r="F9" s="32">
        <v>-16473</v>
      </c>
      <c r="G9" s="32">
        <v>-11307</v>
      </c>
      <c r="H9" s="33">
        <v>74191</v>
      </c>
      <c r="I9" s="33">
        <v>14828</v>
      </c>
      <c r="J9" s="35">
        <v>12465</v>
      </c>
      <c r="K9" s="35">
        <v>0</v>
      </c>
      <c r="L9" s="77">
        <v>218055</v>
      </c>
      <c r="M9" s="78">
        <v>215071</v>
      </c>
      <c r="N9" s="78">
        <v>2714</v>
      </c>
      <c r="O9" s="78">
        <v>23</v>
      </c>
      <c r="P9" s="78">
        <v>247</v>
      </c>
      <c r="Q9" s="78">
        <v>296</v>
      </c>
      <c r="R9" s="78">
        <v>28702</v>
      </c>
      <c r="S9" s="78">
        <v>2</v>
      </c>
      <c r="T9" s="78">
        <v>831</v>
      </c>
      <c r="U9" s="80">
        <v>-927</v>
      </c>
      <c r="V9" s="81">
        <v>3157</v>
      </c>
      <c r="W9" s="82">
        <v>5775</v>
      </c>
      <c r="X9" s="79">
        <v>2015</v>
      </c>
    </row>
    <row r="10" spans="1:24" s="36" customFormat="1" ht="30" customHeight="1">
      <c r="A10" s="361">
        <v>2016</v>
      </c>
      <c r="B10" s="357">
        <v>757728</v>
      </c>
      <c r="C10" s="38">
        <v>747592</v>
      </c>
      <c r="D10" s="33">
        <v>423612</v>
      </c>
      <c r="E10" s="31">
        <v>331227</v>
      </c>
      <c r="F10" s="32">
        <v>-16428</v>
      </c>
      <c r="G10" s="32">
        <v>-10080</v>
      </c>
      <c r="H10" s="33">
        <v>91256</v>
      </c>
      <c r="I10" s="33">
        <v>17095</v>
      </c>
      <c r="J10" s="35">
        <v>10542</v>
      </c>
      <c r="K10" s="35">
        <v>0</v>
      </c>
      <c r="L10" s="77">
        <v>278968</v>
      </c>
      <c r="M10" s="78">
        <v>274556</v>
      </c>
      <c r="N10" s="78">
        <v>3670</v>
      </c>
      <c r="O10" s="78">
        <v>11</v>
      </c>
      <c r="P10" s="78">
        <v>731</v>
      </c>
      <c r="Q10" s="78">
        <v>357</v>
      </c>
      <c r="R10" s="78">
        <v>44655</v>
      </c>
      <c r="S10" s="78" t="s">
        <v>145</v>
      </c>
      <c r="T10" s="78">
        <v>1089</v>
      </c>
      <c r="U10" s="80">
        <v>-756</v>
      </c>
      <c r="V10" s="81">
        <v>3527</v>
      </c>
      <c r="W10" s="82">
        <v>6276</v>
      </c>
      <c r="X10" s="79">
        <v>2016</v>
      </c>
    </row>
    <row r="11" spans="1:24" s="36" customFormat="1" ht="30" customHeight="1">
      <c r="A11" s="361">
        <v>2017</v>
      </c>
      <c r="B11" s="357">
        <v>866790</v>
      </c>
      <c r="C11" s="38">
        <v>858465</v>
      </c>
      <c r="D11" s="33">
        <v>507255</v>
      </c>
      <c r="E11" s="31">
        <v>381411</v>
      </c>
      <c r="F11" s="33">
        <v>-18698</v>
      </c>
      <c r="G11" s="33">
        <v>-10288</v>
      </c>
      <c r="H11" s="33">
        <v>129186</v>
      </c>
      <c r="I11" s="33">
        <v>13519</v>
      </c>
      <c r="J11" s="35">
        <v>12125</v>
      </c>
      <c r="K11" s="35">
        <v>0</v>
      </c>
      <c r="L11" s="77">
        <v>311268</v>
      </c>
      <c r="M11" s="78">
        <v>307146</v>
      </c>
      <c r="N11" s="78">
        <v>3688</v>
      </c>
      <c r="O11" s="78">
        <v>18</v>
      </c>
      <c r="P11" s="78">
        <v>416</v>
      </c>
      <c r="Q11" s="78">
        <v>354</v>
      </c>
      <c r="R11" s="78">
        <v>39588</v>
      </c>
      <c r="S11" s="78">
        <v>3</v>
      </c>
      <c r="T11" s="78">
        <v>1066</v>
      </c>
      <c r="U11" s="80">
        <v>-762</v>
      </c>
      <c r="V11" s="81">
        <v>2922</v>
      </c>
      <c r="W11" s="82">
        <v>5096</v>
      </c>
      <c r="X11" s="79">
        <v>2017</v>
      </c>
    </row>
    <row r="12" spans="1:24" s="36" customFormat="1" ht="30" customHeight="1">
      <c r="A12" s="361">
        <v>2018</v>
      </c>
      <c r="B12" s="38">
        <v>934552</v>
      </c>
      <c r="C12" s="38">
        <v>925983</v>
      </c>
      <c r="D12" s="33">
        <v>565224</v>
      </c>
      <c r="E12" s="31">
        <v>417103</v>
      </c>
      <c r="F12" s="33">
        <v>-19725</v>
      </c>
      <c r="G12" s="33">
        <v>-8878</v>
      </c>
      <c r="H12" s="33">
        <v>146909</v>
      </c>
      <c r="I12" s="33">
        <v>14353</v>
      </c>
      <c r="J12" s="35">
        <v>15462</v>
      </c>
      <c r="K12" s="35" t="s">
        <v>145</v>
      </c>
      <c r="L12" s="77">
        <v>313066</v>
      </c>
      <c r="M12" s="78">
        <v>309102</v>
      </c>
      <c r="N12" s="78">
        <v>3640</v>
      </c>
      <c r="O12" s="78">
        <v>13</v>
      </c>
      <c r="P12" s="78">
        <v>311</v>
      </c>
      <c r="Q12" s="78">
        <v>253</v>
      </c>
      <c r="R12" s="78">
        <v>47440</v>
      </c>
      <c r="S12" s="78">
        <v>2</v>
      </c>
      <c r="T12" s="78">
        <v>1045</v>
      </c>
      <c r="U12" s="80">
        <v>-791</v>
      </c>
      <c r="V12" s="81">
        <v>3236</v>
      </c>
      <c r="W12" s="357">
        <v>5077</v>
      </c>
      <c r="X12" s="79">
        <v>2018</v>
      </c>
    </row>
    <row r="13" spans="1:24" s="36" customFormat="1" ht="30" customHeight="1">
      <c r="A13" s="361">
        <v>2019</v>
      </c>
      <c r="B13" s="38">
        <v>217547</v>
      </c>
      <c r="C13" s="38">
        <v>215225</v>
      </c>
      <c r="D13" s="33">
        <v>110454</v>
      </c>
      <c r="E13" s="31">
        <v>84020</v>
      </c>
      <c r="F13" s="33">
        <v>-129</v>
      </c>
      <c r="G13" s="33">
        <v>-29</v>
      </c>
      <c r="H13" s="33">
        <v>18832</v>
      </c>
      <c r="I13" s="33">
        <v>4396</v>
      </c>
      <c r="J13" s="35">
        <v>3364</v>
      </c>
      <c r="K13" s="268">
        <v>0</v>
      </c>
      <c r="L13" s="77">
        <v>79940</v>
      </c>
      <c r="M13" s="78">
        <v>78983</v>
      </c>
      <c r="N13" s="78">
        <v>756</v>
      </c>
      <c r="O13" s="78">
        <v>7</v>
      </c>
      <c r="P13" s="78">
        <v>194</v>
      </c>
      <c r="Q13" s="78">
        <v>25</v>
      </c>
      <c r="R13" s="78">
        <v>24806</v>
      </c>
      <c r="S13" s="78">
        <v>35</v>
      </c>
      <c r="T13" s="78">
        <v>229</v>
      </c>
      <c r="U13" s="80">
        <v>-132</v>
      </c>
      <c r="V13" s="81">
        <v>943</v>
      </c>
      <c r="W13" s="357">
        <v>1247</v>
      </c>
      <c r="X13" s="79">
        <v>2019</v>
      </c>
    </row>
    <row r="14" spans="1:24" s="37" customFormat="1" ht="30" customHeight="1">
      <c r="A14" s="362">
        <v>2020</v>
      </c>
      <c r="B14" s="354">
        <v>1027167</v>
      </c>
      <c r="C14" s="354">
        <v>1011055</v>
      </c>
      <c r="D14" s="355">
        <v>614060</v>
      </c>
      <c r="E14" s="31">
        <v>518876</v>
      </c>
      <c r="F14" s="355">
        <v>-69115</v>
      </c>
      <c r="G14" s="355">
        <v>-12166</v>
      </c>
      <c r="H14" s="355">
        <v>127189</v>
      </c>
      <c r="I14" s="355">
        <v>25488</v>
      </c>
      <c r="J14" s="35">
        <v>23788</v>
      </c>
      <c r="K14" s="35">
        <v>0</v>
      </c>
      <c r="L14" s="353">
        <v>345068</v>
      </c>
      <c r="M14" s="78">
        <v>341515</v>
      </c>
      <c r="N14" s="78">
        <v>3032</v>
      </c>
      <c r="O14" s="78">
        <v>19</v>
      </c>
      <c r="P14" s="78">
        <v>502</v>
      </c>
      <c r="Q14" s="78">
        <v>-24</v>
      </c>
      <c r="R14" s="78">
        <v>51951</v>
      </c>
      <c r="S14" s="78">
        <v>0</v>
      </c>
      <c r="T14" s="78">
        <v>893</v>
      </c>
      <c r="U14" s="80">
        <v>-795</v>
      </c>
      <c r="V14" s="81">
        <v>6346</v>
      </c>
      <c r="W14" s="354">
        <v>9668</v>
      </c>
      <c r="X14" s="365">
        <v>2020</v>
      </c>
    </row>
    <row r="15" spans="1:24" s="356" customFormat="1" ht="30" customHeight="1">
      <c r="A15" s="362">
        <v>2021</v>
      </c>
      <c r="B15" s="354">
        <v>1230023</v>
      </c>
      <c r="C15" s="354">
        <v>1196540</v>
      </c>
      <c r="D15" s="355">
        <v>802525</v>
      </c>
      <c r="E15" s="31">
        <v>680515</v>
      </c>
      <c r="F15" s="355">
        <v>-73252</v>
      </c>
      <c r="G15" s="355">
        <v>-11840</v>
      </c>
      <c r="H15" s="355">
        <v>135627</v>
      </c>
      <c r="I15" s="355">
        <v>32997</v>
      </c>
      <c r="J15" s="35">
        <v>38478</v>
      </c>
      <c r="K15" s="35">
        <v>0</v>
      </c>
      <c r="L15" s="353">
        <v>338058</v>
      </c>
      <c r="M15" s="78">
        <v>334062</v>
      </c>
      <c r="N15" s="78">
        <v>3102</v>
      </c>
      <c r="O15" s="78">
        <v>14</v>
      </c>
      <c r="P15" s="78">
        <v>880</v>
      </c>
      <c r="Q15" s="78">
        <v>-20</v>
      </c>
      <c r="R15" s="78">
        <v>55977</v>
      </c>
      <c r="S15" s="78">
        <v>0</v>
      </c>
      <c r="T15" s="78">
        <v>890</v>
      </c>
      <c r="U15" s="80">
        <v>-809</v>
      </c>
      <c r="V15" s="81">
        <v>10576</v>
      </c>
      <c r="W15" s="354">
        <v>22826</v>
      </c>
      <c r="X15" s="365">
        <v>2021</v>
      </c>
    </row>
    <row r="16" spans="1:24" s="356" customFormat="1" ht="30" customHeight="1">
      <c r="A16" s="362">
        <v>2022</v>
      </c>
      <c r="B16" s="354">
        <v>1303219</v>
      </c>
      <c r="C16" s="354">
        <v>1335051</v>
      </c>
      <c r="D16" s="355">
        <v>903918</v>
      </c>
      <c r="E16" s="31">
        <v>671123</v>
      </c>
      <c r="F16" s="355">
        <v>-68329</v>
      </c>
      <c r="G16" s="355">
        <v>-9208</v>
      </c>
      <c r="H16" s="355">
        <v>173544</v>
      </c>
      <c r="I16" s="355">
        <v>28753</v>
      </c>
      <c r="J16" s="35">
        <v>30498</v>
      </c>
      <c r="K16" s="35"/>
      <c r="L16" s="353">
        <v>376967</v>
      </c>
      <c r="M16" s="78">
        <v>372501</v>
      </c>
      <c r="N16" s="78">
        <v>3845</v>
      </c>
      <c r="O16" s="78">
        <v>17</v>
      </c>
      <c r="P16" s="78">
        <v>604</v>
      </c>
      <c r="Q16" s="78">
        <v>-14</v>
      </c>
      <c r="R16" s="78">
        <v>54180</v>
      </c>
      <c r="S16" s="78">
        <v>0</v>
      </c>
      <c r="T16" s="78">
        <v>1333</v>
      </c>
      <c r="U16" s="80">
        <v>-572</v>
      </c>
      <c r="V16" s="81">
        <v>13424</v>
      </c>
      <c r="W16" s="354">
        <v>31520</v>
      </c>
      <c r="X16" s="365">
        <v>2022</v>
      </c>
    </row>
    <row r="17" spans="1:24" s="356" customFormat="1" ht="30" customHeight="1">
      <c r="A17" s="487">
        <v>2023</v>
      </c>
      <c r="B17" s="488">
        <v>1232874</v>
      </c>
      <c r="C17" s="488">
        <v>1200412</v>
      </c>
      <c r="D17" s="489">
        <v>730940</v>
      </c>
      <c r="E17" s="488">
        <v>499207</v>
      </c>
      <c r="F17" s="490">
        <v>-66928</v>
      </c>
      <c r="G17" s="490">
        <v>-8936</v>
      </c>
      <c r="H17" s="490">
        <v>182307</v>
      </c>
      <c r="I17" s="490">
        <v>24785</v>
      </c>
      <c r="J17" s="490">
        <v>24641</v>
      </c>
      <c r="K17" s="35"/>
      <c r="L17" s="489">
        <v>423069</v>
      </c>
      <c r="M17" s="489">
        <v>418826</v>
      </c>
      <c r="N17" s="489">
        <v>3812</v>
      </c>
      <c r="O17" s="489">
        <v>6</v>
      </c>
      <c r="P17" s="489">
        <v>425</v>
      </c>
      <c r="Q17" s="489">
        <v>0</v>
      </c>
      <c r="R17" s="489">
        <v>46403</v>
      </c>
      <c r="S17" s="518" t="s">
        <v>145</v>
      </c>
      <c r="T17" s="489">
        <v>1101</v>
      </c>
      <c r="U17" s="518">
        <v>-510</v>
      </c>
      <c r="V17" s="489">
        <v>12513</v>
      </c>
      <c r="W17" s="489">
        <v>19358</v>
      </c>
      <c r="X17" s="365">
        <v>2023</v>
      </c>
    </row>
    <row r="18" spans="1:24" s="525" customFormat="1" ht="30" customHeight="1">
      <c r="A18" s="363">
        <v>2024</v>
      </c>
      <c r="B18" s="520">
        <v>1245811</v>
      </c>
      <c r="C18" s="521">
        <v>1214559</v>
      </c>
      <c r="D18" s="364">
        <f t="shared" ref="D18" si="0">SUM(E18,H18:J18)</f>
        <v>698347</v>
      </c>
      <c r="E18" s="521">
        <v>504564</v>
      </c>
      <c r="F18" s="523">
        <v>-73305</v>
      </c>
      <c r="G18" s="523">
        <v>-20051</v>
      </c>
      <c r="H18" s="523">
        <v>130383</v>
      </c>
      <c r="I18" s="523">
        <v>40338</v>
      </c>
      <c r="J18" s="523">
        <v>23062</v>
      </c>
      <c r="K18" s="352"/>
      <c r="L18" s="364">
        <f t="shared" ref="L18" si="1">SUM(M18:P18)</f>
        <v>433744</v>
      </c>
      <c r="M18" s="364">
        <v>430080</v>
      </c>
      <c r="N18" s="364">
        <v>3459</v>
      </c>
      <c r="O18" s="364">
        <v>4</v>
      </c>
      <c r="P18" s="364">
        <v>201</v>
      </c>
      <c r="Q18" s="364">
        <v>-28</v>
      </c>
      <c r="R18" s="364">
        <v>82496</v>
      </c>
      <c r="S18" s="519" t="s">
        <v>236</v>
      </c>
      <c r="T18" s="364">
        <v>1027</v>
      </c>
      <c r="U18" s="519">
        <v>-528</v>
      </c>
      <c r="V18" s="364">
        <v>12683</v>
      </c>
      <c r="W18" s="524">
        <v>18070</v>
      </c>
      <c r="X18" s="522">
        <v>2024</v>
      </c>
    </row>
    <row r="19" spans="1:24" s="26" customFormat="1" ht="15" customHeight="1">
      <c r="A19" s="26" t="s">
        <v>230</v>
      </c>
      <c r="B19" s="216"/>
      <c r="C19" s="216"/>
      <c r="D19" s="216"/>
      <c r="E19" s="216"/>
      <c r="F19" s="216"/>
      <c r="G19" s="216"/>
      <c r="H19" s="216"/>
      <c r="I19" s="216"/>
      <c r="K19" s="216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491"/>
    </row>
    <row r="20" spans="1:24" s="24" customFormat="1" ht="14.1" customHeight="1">
      <c r="A20" s="216" t="s">
        <v>440</v>
      </c>
      <c r="B20" s="296"/>
      <c r="C20" s="296"/>
      <c r="D20" s="296"/>
      <c r="E20" s="296"/>
      <c r="F20" s="296"/>
      <c r="G20" s="296"/>
      <c r="H20" s="296"/>
      <c r="I20" s="296"/>
      <c r="K20" s="296"/>
    </row>
    <row r="21" spans="1:24" s="24" customFormat="1" ht="14.1" customHeight="1">
      <c r="A21" s="216" t="s">
        <v>291</v>
      </c>
      <c r="B21" s="296"/>
      <c r="C21" s="296"/>
      <c r="D21" s="296"/>
      <c r="E21" s="296"/>
      <c r="F21" s="296"/>
      <c r="G21" s="296"/>
      <c r="H21" s="296"/>
      <c r="I21" s="296"/>
      <c r="K21" s="296"/>
    </row>
    <row r="22" spans="1:24" s="24" customFormat="1" ht="13.5">
      <c r="B22" s="296"/>
      <c r="C22" s="296"/>
      <c r="D22" s="296"/>
      <c r="E22" s="296"/>
      <c r="F22" s="296"/>
      <c r="G22" s="296"/>
      <c r="H22" s="296"/>
      <c r="I22" s="296"/>
      <c r="K22" s="296"/>
    </row>
    <row r="23" spans="1:24" s="24" customFormat="1" ht="13.5">
      <c r="B23" s="296"/>
      <c r="C23" s="296"/>
      <c r="D23" s="296"/>
      <c r="E23" s="296"/>
      <c r="F23" s="296"/>
      <c r="G23" s="296"/>
      <c r="H23" s="296"/>
      <c r="I23" s="296"/>
      <c r="K23" s="296"/>
    </row>
    <row r="24" spans="1:24" s="24" customFormat="1" ht="13.5">
      <c r="I24" s="296"/>
      <c r="K24" s="296"/>
    </row>
    <row r="25" spans="1:24" s="24" customFormat="1" ht="13.5">
      <c r="C25" s="296"/>
      <c r="D25" s="296"/>
      <c r="E25" s="296"/>
      <c r="I25" s="296"/>
      <c r="K25" s="296"/>
    </row>
    <row r="26" spans="1:24" s="24" customFormat="1">
      <c r="C26" s="296"/>
      <c r="D26" s="296"/>
      <c r="E26" s="296"/>
      <c r="I26" s="296"/>
      <c r="K26" s="296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4" s="24" customFormat="1">
      <c r="B27" s="296"/>
      <c r="C27" s="296"/>
      <c r="D27" s="296"/>
      <c r="E27" s="296"/>
      <c r="F27" s="296"/>
      <c r="G27" s="296"/>
      <c r="H27" s="296"/>
      <c r="I27" s="296"/>
      <c r="K27" s="296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s="24" customFormat="1">
      <c r="B28" s="296"/>
      <c r="C28" s="296"/>
      <c r="D28" s="296"/>
      <c r="E28" s="296"/>
      <c r="F28" s="296"/>
      <c r="G28" s="296"/>
      <c r="H28" s="296"/>
      <c r="I28" s="296"/>
      <c r="K28" s="296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</sheetData>
  <mergeCells count="6">
    <mergeCell ref="N2:X2"/>
    <mergeCell ref="C4:R4"/>
    <mergeCell ref="D5:K5"/>
    <mergeCell ref="L5:P5"/>
    <mergeCell ref="E6:E7"/>
    <mergeCell ref="F6:G6"/>
  </mergeCells>
  <phoneticPr fontId="8" type="noConversion"/>
  <printOptions horizontalCentered="1"/>
  <pageMargins left="1.2204724409448819" right="1.2204724409448819" top="1.0236220472440944" bottom="2.3622047244094491" header="0" footer="0"/>
  <pageSetup paperSize="9" scale="44" orientation="portrait" r:id="rId1"/>
  <headerFooter alignWithMargins="0"/>
  <colBreaks count="1" manualBreakCount="1">
    <brk id="11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38"/>
  <sheetViews>
    <sheetView view="pageBreakPreview" zoomScaleSheetLayoutView="100" workbookViewId="0">
      <pane xSplit="1" ySplit="6" topLeftCell="B7" activePane="bottomRight" state="frozen"/>
      <selection activeCell="D13" sqref="D13"/>
      <selection pane="topRight" activeCell="D13" sqref="D13"/>
      <selection pane="bottomLeft" activeCell="D13" sqref="D13"/>
      <selection pane="bottomRight" activeCell="C11" sqref="C11"/>
    </sheetView>
  </sheetViews>
  <sheetFormatPr defaultColWidth="9" defaultRowHeight="17.25"/>
  <cols>
    <col min="1" max="1" width="11.5" style="14" customWidth="1"/>
    <col min="2" max="2" width="20.875" style="88" customWidth="1"/>
    <col min="3" max="3" width="23.125" style="88" customWidth="1"/>
    <col min="4" max="4" width="21" style="88" customWidth="1"/>
    <col min="5" max="5" width="16.5" style="14" customWidth="1"/>
    <col min="6" max="6" width="16.125" style="145" customWidth="1"/>
    <col min="7" max="7" width="16.25" style="145" customWidth="1"/>
    <col min="8" max="8" width="15.625" style="145" customWidth="1"/>
    <col min="9" max="9" width="12.25" style="14" customWidth="1"/>
    <col min="10" max="16384" width="9" style="14"/>
  </cols>
  <sheetData>
    <row r="1" spans="1:9" s="109" customFormat="1" ht="20.100000000000001" customHeight="1">
      <c r="A1" s="106" t="s">
        <v>294</v>
      </c>
      <c r="B1" s="107"/>
      <c r="C1" s="107"/>
      <c r="D1" s="107"/>
      <c r="E1" s="106" t="s">
        <v>431</v>
      </c>
      <c r="F1" s="108"/>
      <c r="G1" s="108"/>
      <c r="H1" s="108"/>
      <c r="I1" s="106"/>
    </row>
    <row r="2" spans="1:9" s="112" customFormat="1" ht="20.100000000000001" customHeight="1" thickBot="1">
      <c r="A2" s="46" t="s">
        <v>424</v>
      </c>
      <c r="B2" s="110"/>
      <c r="C2" s="110"/>
      <c r="D2" s="110"/>
      <c r="E2" s="46"/>
      <c r="F2" s="76"/>
      <c r="G2" s="76"/>
      <c r="H2" s="76"/>
      <c r="I2" s="468" t="s">
        <v>423</v>
      </c>
    </row>
    <row r="3" spans="1:9" s="112" customFormat="1" ht="20.100000000000001" customHeight="1" thickTop="1">
      <c r="A3" s="610" t="s">
        <v>57</v>
      </c>
      <c r="B3" s="164" t="s">
        <v>426</v>
      </c>
      <c r="C3" s="114"/>
      <c r="D3" s="114"/>
      <c r="E3" s="115" t="s">
        <v>58</v>
      </c>
      <c r="F3" s="116" t="s">
        <v>430</v>
      </c>
      <c r="G3" s="116" t="s">
        <v>59</v>
      </c>
      <c r="H3" s="117" t="s">
        <v>60</v>
      </c>
      <c r="I3" s="613" t="s">
        <v>52</v>
      </c>
    </row>
    <row r="4" spans="1:9" s="112" customFormat="1" ht="20.100000000000001" customHeight="1">
      <c r="A4" s="611"/>
      <c r="B4" s="373" t="s">
        <v>0</v>
      </c>
      <c r="C4" s="118" t="s">
        <v>61</v>
      </c>
      <c r="D4" s="119" t="s">
        <v>425</v>
      </c>
      <c r="E4" s="115" t="s">
        <v>2</v>
      </c>
      <c r="F4" s="120"/>
      <c r="G4" s="121" t="s">
        <v>3</v>
      </c>
      <c r="H4" s="376"/>
      <c r="I4" s="614"/>
    </row>
    <row r="5" spans="1:9" s="112" customFormat="1" ht="20.100000000000001" customHeight="1">
      <c r="A5" s="611"/>
      <c r="B5" s="374"/>
      <c r="C5" s="122"/>
      <c r="D5" s="122"/>
      <c r="E5" s="123" t="s">
        <v>4</v>
      </c>
      <c r="F5" s="124" t="s">
        <v>62</v>
      </c>
      <c r="G5" s="125" t="s">
        <v>5</v>
      </c>
      <c r="H5" s="377" t="s">
        <v>6</v>
      </c>
      <c r="I5" s="614"/>
    </row>
    <row r="6" spans="1:9" s="112" customFormat="1" ht="20.100000000000001" customHeight="1">
      <c r="A6" s="612"/>
      <c r="B6" s="128" t="s">
        <v>1</v>
      </c>
      <c r="C6" s="127" t="s">
        <v>7</v>
      </c>
      <c r="D6" s="128" t="s">
        <v>8</v>
      </c>
      <c r="E6" s="129" t="s">
        <v>63</v>
      </c>
      <c r="F6" s="129" t="s">
        <v>64</v>
      </c>
      <c r="G6" s="130" t="s">
        <v>65</v>
      </c>
      <c r="H6" s="126" t="s">
        <v>66</v>
      </c>
      <c r="I6" s="615"/>
    </row>
    <row r="7" spans="1:9" s="133" customFormat="1" ht="30" customHeight="1">
      <c r="A7" s="134">
        <v>2015</v>
      </c>
      <c r="B7" s="131">
        <v>227389</v>
      </c>
      <c r="C7" s="131">
        <v>213696</v>
      </c>
      <c r="D7" s="131">
        <v>13693</v>
      </c>
      <c r="E7" s="132">
        <v>205184</v>
      </c>
      <c r="F7" s="132">
        <v>1108219.9391765438</v>
      </c>
      <c r="G7" s="132">
        <v>67913</v>
      </c>
      <c r="H7" s="132">
        <v>3348239.6595644425</v>
      </c>
      <c r="I7" s="135">
        <v>2015</v>
      </c>
    </row>
    <row r="8" spans="1:9" s="133" customFormat="1" ht="30" customHeight="1">
      <c r="A8" s="134">
        <v>2016</v>
      </c>
      <c r="B8" s="131">
        <v>254428</v>
      </c>
      <c r="C8" s="131">
        <v>237413</v>
      </c>
      <c r="D8" s="131">
        <v>17015</v>
      </c>
      <c r="E8" s="132">
        <v>205513</v>
      </c>
      <c r="F8" s="132">
        <v>1238013</v>
      </c>
      <c r="G8" s="132">
        <v>80790</v>
      </c>
      <c r="H8" s="132">
        <v>3149248</v>
      </c>
      <c r="I8" s="135">
        <v>2016</v>
      </c>
    </row>
    <row r="9" spans="1:9" s="133" customFormat="1" ht="30" customHeight="1">
      <c r="A9" s="134">
        <v>2017</v>
      </c>
      <c r="B9" s="131">
        <v>306193</v>
      </c>
      <c r="C9" s="131">
        <v>289704</v>
      </c>
      <c r="D9" s="131">
        <v>16489</v>
      </c>
      <c r="E9" s="132">
        <v>212146</v>
      </c>
      <c r="F9" s="132">
        <v>1443316</v>
      </c>
      <c r="G9" s="132">
        <v>85089</v>
      </c>
      <c r="H9" s="132">
        <v>3598511</v>
      </c>
      <c r="I9" s="135">
        <v>2017</v>
      </c>
    </row>
    <row r="10" spans="1:9" s="133" customFormat="1" ht="30" customHeight="1">
      <c r="A10" s="134">
        <v>2018</v>
      </c>
      <c r="B10" s="131">
        <v>313990</v>
      </c>
      <c r="C10" s="131">
        <v>297813</v>
      </c>
      <c r="D10" s="131">
        <v>16178</v>
      </c>
      <c r="E10" s="132">
        <v>216951</v>
      </c>
      <c r="F10" s="132">
        <v>1447286</v>
      </c>
      <c r="G10" s="132">
        <v>89088</v>
      </c>
      <c r="H10" s="132">
        <v>3524495</v>
      </c>
      <c r="I10" s="135">
        <v>2018</v>
      </c>
    </row>
    <row r="11" spans="1:9" s="133" customFormat="1" ht="30" customHeight="1">
      <c r="A11" s="134">
        <v>2019</v>
      </c>
      <c r="B11" s="131">
        <v>333072</v>
      </c>
      <c r="C11" s="131">
        <v>315787</v>
      </c>
      <c r="D11" s="131">
        <v>16286</v>
      </c>
      <c r="E11" s="132">
        <v>222314</v>
      </c>
      <c r="F11" s="132">
        <v>1493709</v>
      </c>
      <c r="G11" s="132">
        <v>93026</v>
      </c>
      <c r="H11" s="132">
        <v>3569674</v>
      </c>
      <c r="I11" s="135">
        <v>2019</v>
      </c>
    </row>
    <row r="12" spans="1:9" s="133" customFormat="1" ht="30" customHeight="1">
      <c r="A12" s="375">
        <v>2020</v>
      </c>
      <c r="B12" s="367">
        <v>370262626</v>
      </c>
      <c r="C12" s="367">
        <v>347885888</v>
      </c>
      <c r="D12" s="367">
        <v>22376738</v>
      </c>
      <c r="E12" s="517">
        <v>230359</v>
      </c>
      <c r="F12" s="368">
        <v>1607328673.939373</v>
      </c>
      <c r="G12" s="517">
        <v>97998</v>
      </c>
      <c r="H12" s="368">
        <v>3778267168.7177291</v>
      </c>
      <c r="I12" s="378">
        <v>2020</v>
      </c>
    </row>
    <row r="13" spans="1:9" s="369" customFormat="1" ht="30" customHeight="1">
      <c r="A13" s="375">
        <v>2021</v>
      </c>
      <c r="B13" s="366">
        <f t="shared" ref="B13" si="0">SUM(C13,D13)</f>
        <v>430737290</v>
      </c>
      <c r="C13" s="366">
        <v>396611564</v>
      </c>
      <c r="D13" s="366">
        <v>34125726</v>
      </c>
      <c r="E13" s="370">
        <v>236368</v>
      </c>
      <c r="F13" s="371">
        <f t="shared" ref="F13" si="1">B13/E13*1000</f>
        <v>1822316.4303120556</v>
      </c>
      <c r="G13" s="372">
        <v>102314</v>
      </c>
      <c r="H13" s="371">
        <f t="shared" ref="H13" si="2">B13/G13*1000</f>
        <v>4209954.551674257</v>
      </c>
      <c r="I13" s="378">
        <v>2021</v>
      </c>
    </row>
    <row r="14" spans="1:9" s="369" customFormat="1" ht="30" customHeight="1">
      <c r="A14" s="375">
        <v>2022</v>
      </c>
      <c r="B14" s="366">
        <v>477364431</v>
      </c>
      <c r="C14" s="366">
        <v>439005311</v>
      </c>
      <c r="D14" s="366">
        <v>38359120</v>
      </c>
      <c r="E14" s="370">
        <v>243432</v>
      </c>
      <c r="F14" s="371">
        <v>1960976.4985704427</v>
      </c>
      <c r="G14" s="372">
        <v>106361</v>
      </c>
      <c r="H14" s="371">
        <v>4488152.9037899226</v>
      </c>
      <c r="I14" s="378">
        <v>2022</v>
      </c>
    </row>
    <row r="15" spans="1:9" s="369" customFormat="1" ht="30" customHeight="1">
      <c r="A15" s="492">
        <v>2023</v>
      </c>
      <c r="B15" s="366">
        <v>508728885.34000003</v>
      </c>
      <c r="C15" s="366">
        <v>465195473.85000002</v>
      </c>
      <c r="D15" s="366">
        <v>43533411.490000002</v>
      </c>
      <c r="E15" s="493">
        <v>268026</v>
      </c>
      <c r="F15" s="371">
        <v>1898057.9695253449</v>
      </c>
      <c r="G15" s="494">
        <v>117518</v>
      </c>
      <c r="H15" s="495">
        <v>4328944.377371978</v>
      </c>
      <c r="I15" s="378">
        <v>2023</v>
      </c>
    </row>
    <row r="16" spans="1:9" s="526" customFormat="1" ht="30" customHeight="1">
      <c r="A16" s="379">
        <v>2024</v>
      </c>
      <c r="B16" s="380">
        <f t="shared" ref="B16" si="3">SUM(C16,D16)</f>
        <v>490841810.64999998</v>
      </c>
      <c r="C16" s="380">
        <v>447079732.43000001</v>
      </c>
      <c r="D16" s="380">
        <v>43762078.219999999</v>
      </c>
      <c r="E16" s="381">
        <v>289005</v>
      </c>
      <c r="F16" s="383">
        <f t="shared" ref="F16" si="4">B16/E16*1000</f>
        <v>1698385.1858964376</v>
      </c>
      <c r="G16" s="382">
        <v>128336</v>
      </c>
      <c r="H16" s="527">
        <f t="shared" ref="H16" si="5">B16/G16*1000</f>
        <v>3824661.9081941154</v>
      </c>
      <c r="I16" s="384">
        <v>2024</v>
      </c>
    </row>
    <row r="17" spans="1:9" s="139" customFormat="1" ht="15" customHeight="1">
      <c r="A17" s="26" t="s">
        <v>230</v>
      </c>
      <c r="B17" s="136"/>
      <c r="C17" s="136"/>
      <c r="D17" s="136"/>
      <c r="E17" s="136"/>
      <c r="F17" s="137"/>
      <c r="G17" s="138"/>
      <c r="H17" s="138"/>
      <c r="I17" s="39" t="s">
        <v>231</v>
      </c>
    </row>
    <row r="18" spans="1:9" s="139" customFormat="1" ht="15" customHeight="1">
      <c r="A18" s="139" t="s">
        <v>149</v>
      </c>
      <c r="B18" s="136"/>
      <c r="C18" s="136"/>
      <c r="D18" s="136"/>
      <c r="E18" s="136"/>
      <c r="F18" s="137"/>
      <c r="G18" s="138"/>
      <c r="H18" s="138"/>
    </row>
    <row r="19" spans="1:9" s="139" customFormat="1" ht="15" customHeight="1">
      <c r="A19" s="469" t="s">
        <v>427</v>
      </c>
      <c r="B19" s="136"/>
      <c r="C19" s="136"/>
      <c r="D19" s="136"/>
      <c r="E19" s="136"/>
      <c r="F19" s="137"/>
      <c r="G19" s="138"/>
      <c r="H19" s="138"/>
    </row>
    <row r="20" spans="1:9" s="139" customFormat="1" ht="15" customHeight="1">
      <c r="A20" s="469" t="s">
        <v>428</v>
      </c>
      <c r="B20" s="136"/>
      <c r="C20" s="136"/>
      <c r="D20" s="136"/>
      <c r="E20" s="136"/>
      <c r="F20" s="137"/>
      <c r="G20" s="138"/>
      <c r="H20" s="138"/>
    </row>
    <row r="21" spans="1:9" s="144" customFormat="1" ht="15" customHeight="1">
      <c r="A21" s="470" t="s">
        <v>429</v>
      </c>
      <c r="B21" s="140"/>
      <c r="C21" s="140"/>
      <c r="D21" s="140"/>
      <c r="E21" s="141"/>
      <c r="F21" s="142"/>
      <c r="G21" s="143"/>
      <c r="H21" s="143"/>
      <c r="I21" s="14"/>
    </row>
    <row r="22" spans="1:9" s="144" customFormat="1" ht="16.5" customHeight="1">
      <c r="A22" s="14"/>
      <c r="B22" s="141"/>
      <c r="C22" s="141"/>
      <c r="D22" s="141"/>
      <c r="E22" s="141"/>
      <c r="F22" s="142"/>
      <c r="G22" s="143"/>
      <c r="H22" s="143"/>
      <c r="I22" s="14"/>
    </row>
    <row r="23" spans="1:9" s="144" customFormat="1" ht="16.5" customHeight="1">
      <c r="A23" s="14"/>
      <c r="B23" s="141"/>
      <c r="C23" s="141"/>
      <c r="D23" s="141"/>
      <c r="E23" s="141"/>
      <c r="F23" s="142"/>
      <c r="G23" s="143"/>
      <c r="H23" s="143"/>
      <c r="I23" s="14"/>
    </row>
    <row r="24" spans="1:9" ht="14.45" customHeight="1"/>
    <row r="25" spans="1:9" ht="14.45" customHeight="1"/>
    <row r="26" spans="1:9" ht="19.5" customHeight="1"/>
    <row r="27" spans="1:9" ht="14.45" customHeight="1"/>
    <row r="28" spans="1:9" ht="14.45" customHeight="1"/>
    <row r="29" spans="1:9" ht="14.45" customHeight="1"/>
    <row r="30" spans="1:9" ht="14.45" customHeight="1"/>
    <row r="31" spans="1:9" ht="18.75" customHeight="1"/>
    <row r="32" spans="1:9" ht="14.45" customHeight="1"/>
    <row r="33" ht="14.45" customHeight="1"/>
    <row r="34" ht="16.5" customHeight="1"/>
    <row r="35" ht="14.45" customHeight="1"/>
    <row r="36" ht="14.45" customHeight="1"/>
    <row r="37" ht="5.25" customHeight="1"/>
    <row r="38" ht="15.75" customHeight="1"/>
  </sheetData>
  <mergeCells count="2">
    <mergeCell ref="A3:A6"/>
    <mergeCell ref="I3:I6"/>
  </mergeCells>
  <phoneticPr fontId="7" type="noConversion"/>
  <printOptions horizontalCentered="1"/>
  <pageMargins left="1.2204724409448819" right="1.2204724409448819" top="1.0236220472440944" bottom="2.3622047244094491" header="0" footer="0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"/>
  <sheetViews>
    <sheetView view="pageBreakPreview" zoomScaleSheetLayoutView="100" workbookViewId="0">
      <pane xSplit="1" ySplit="8" topLeftCell="B9" activePane="bottomRight" state="frozen"/>
      <selection activeCell="D13" sqref="D13"/>
      <selection pane="topRight" activeCell="D13" sqref="D13"/>
      <selection pane="bottomLeft" activeCell="D13" sqref="D13"/>
      <selection pane="bottomRight" activeCell="D13" sqref="D13"/>
    </sheetView>
  </sheetViews>
  <sheetFormatPr defaultColWidth="9" defaultRowHeight="17.25"/>
  <cols>
    <col min="1" max="1" width="8.125" style="14" customWidth="1"/>
    <col min="2" max="2" width="10.5" style="88" customWidth="1"/>
    <col min="3" max="4" width="10.125" style="88" customWidth="1"/>
    <col min="5" max="5" width="9.25" style="88" customWidth="1"/>
    <col min="6" max="6" width="9.25" style="14" customWidth="1"/>
    <col min="7" max="7" width="8.125" style="145" customWidth="1"/>
    <col min="8" max="8" width="9.5" style="145" customWidth="1"/>
    <col min="9" max="9" width="7.875" style="145" customWidth="1"/>
    <col min="10" max="10" width="9.25" style="145" customWidth="1"/>
    <col min="11" max="11" width="9.375" style="145" customWidth="1"/>
    <col min="12" max="12" width="8.75" style="14" customWidth="1"/>
    <col min="13" max="13" width="8.625" style="88" customWidth="1"/>
    <col min="14" max="15" width="8.25" style="88" customWidth="1"/>
    <col min="16" max="16" width="9.5" style="88" customWidth="1"/>
    <col min="17" max="17" width="9.375" style="14" customWidth="1"/>
    <col min="18" max="18" width="7" style="88" customWidth="1"/>
    <col min="19" max="19" width="9" style="88" customWidth="1"/>
    <col min="20" max="20" width="6.75" style="14" customWidth="1"/>
    <col min="21" max="21" width="11.75" style="14" customWidth="1"/>
    <col min="22" max="22" width="19.5" style="88" customWidth="1"/>
    <col min="23" max="16384" width="9" style="14"/>
  </cols>
  <sheetData>
    <row r="1" spans="1:22" s="3" customFormat="1" ht="20.25">
      <c r="A1" s="18"/>
      <c r="B1" s="1"/>
      <c r="C1" s="1"/>
      <c r="D1" s="1"/>
      <c r="E1" s="1"/>
      <c r="F1" s="1"/>
      <c r="G1" s="161"/>
      <c r="H1" s="161"/>
      <c r="I1" s="161"/>
      <c r="J1" s="2"/>
      <c r="K1" s="1"/>
      <c r="L1" s="1"/>
      <c r="M1" s="1"/>
      <c r="N1" s="2"/>
      <c r="O1" s="2"/>
      <c r="P1" s="1"/>
      <c r="Q1" s="1"/>
      <c r="R1" s="1"/>
      <c r="S1" s="1"/>
      <c r="T1" s="161"/>
      <c r="U1" s="161"/>
      <c r="V1" s="19"/>
    </row>
    <row r="2" spans="1:22" s="3" customFormat="1" ht="20.25">
      <c r="A2" s="623" t="s">
        <v>438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4" t="s">
        <v>341</v>
      </c>
      <c r="O2" s="624"/>
      <c r="P2" s="624"/>
      <c r="Q2" s="624"/>
      <c r="R2" s="624"/>
      <c r="S2" s="624"/>
      <c r="T2" s="624"/>
      <c r="U2" s="624"/>
      <c r="V2" s="624"/>
    </row>
    <row r="3" spans="1:22" s="6" customFormat="1" ht="12" thickBot="1">
      <c r="A3" s="6" t="s">
        <v>343</v>
      </c>
      <c r="B3" s="4"/>
      <c r="C3" s="5"/>
      <c r="D3" s="5"/>
      <c r="E3" s="4"/>
      <c r="F3" s="5"/>
      <c r="M3" s="5"/>
      <c r="P3" s="4"/>
      <c r="Q3" s="5"/>
      <c r="R3" s="5"/>
      <c r="S3" s="4"/>
      <c r="V3" s="96" t="s">
        <v>340</v>
      </c>
    </row>
    <row r="4" spans="1:22" s="8" customFormat="1" ht="14.25" customHeight="1">
      <c r="A4" s="348"/>
      <c r="B4" s="625"/>
      <c r="C4" s="625"/>
      <c r="D4" s="626"/>
      <c r="E4" s="627" t="s">
        <v>339</v>
      </c>
      <c r="F4" s="628"/>
      <c r="G4" s="628"/>
      <c r="H4" s="628"/>
      <c r="I4" s="628"/>
      <c r="J4" s="628"/>
      <c r="K4" s="628"/>
      <c r="L4" s="628"/>
      <c r="M4" s="628"/>
      <c r="N4" s="628"/>
      <c r="O4" s="286"/>
      <c r="P4" s="627" t="s">
        <v>338</v>
      </c>
      <c r="Q4" s="628"/>
      <c r="R4" s="628"/>
      <c r="S4" s="629" t="s">
        <v>337</v>
      </c>
      <c r="T4" s="625"/>
      <c r="U4" s="625"/>
      <c r="V4" s="7" t="s">
        <v>295</v>
      </c>
    </row>
    <row r="5" spans="1:22" s="8" customFormat="1" ht="12">
      <c r="A5" s="394"/>
      <c r="B5" s="392" t="s">
        <v>335</v>
      </c>
      <c r="C5" s="20" t="s">
        <v>334</v>
      </c>
      <c r="D5" s="160" t="s">
        <v>333</v>
      </c>
      <c r="E5" s="157" t="s">
        <v>322</v>
      </c>
      <c r="F5" s="616" t="s">
        <v>332</v>
      </c>
      <c r="G5" s="617"/>
      <c r="H5" s="617"/>
      <c r="I5" s="618"/>
      <c r="J5" s="17" t="s">
        <v>342</v>
      </c>
      <c r="K5" s="159"/>
      <c r="L5" s="159"/>
      <c r="M5" s="159"/>
      <c r="N5" s="158"/>
      <c r="O5" s="269"/>
      <c r="P5" s="157" t="s">
        <v>331</v>
      </c>
      <c r="Q5" s="619" t="s">
        <v>330</v>
      </c>
      <c r="R5" s="620"/>
      <c r="S5" s="621" t="s">
        <v>329</v>
      </c>
      <c r="T5" s="622"/>
      <c r="U5" s="622"/>
      <c r="V5" s="9"/>
    </row>
    <row r="6" spans="1:22" s="155" customFormat="1" ht="12">
      <c r="A6" s="395" t="s">
        <v>336</v>
      </c>
      <c r="B6" s="393"/>
      <c r="C6" s="104"/>
      <c r="D6" s="104"/>
      <c r="E6" s="103"/>
      <c r="F6" s="10" t="s">
        <v>9</v>
      </c>
      <c r="G6" s="156" t="s">
        <v>328</v>
      </c>
      <c r="H6" s="156" t="s">
        <v>327</v>
      </c>
      <c r="I6" s="156" t="s">
        <v>326</v>
      </c>
      <c r="J6" s="156" t="s">
        <v>10</v>
      </c>
      <c r="K6" s="156" t="s">
        <v>325</v>
      </c>
      <c r="L6" s="156" t="s">
        <v>11</v>
      </c>
      <c r="M6" s="102" t="s">
        <v>12</v>
      </c>
      <c r="N6" s="156" t="s">
        <v>13</v>
      </c>
      <c r="O6" s="558" t="s">
        <v>439</v>
      </c>
      <c r="P6" s="103"/>
      <c r="Q6" s="102" t="s">
        <v>324</v>
      </c>
      <c r="R6" s="156" t="s">
        <v>323</v>
      </c>
      <c r="S6" s="103" t="s">
        <v>322</v>
      </c>
      <c r="T6" s="10" t="s">
        <v>321</v>
      </c>
      <c r="U6" s="10" t="s">
        <v>368</v>
      </c>
      <c r="V6" s="10" t="s">
        <v>14</v>
      </c>
    </row>
    <row r="7" spans="1:22" s="155" customFormat="1" ht="12">
      <c r="A7" s="359"/>
      <c r="B7" s="393"/>
      <c r="C7" s="104" t="s">
        <v>320</v>
      </c>
      <c r="D7" s="104" t="s">
        <v>319</v>
      </c>
      <c r="E7" s="104" t="s">
        <v>318</v>
      </c>
      <c r="F7" s="10"/>
      <c r="G7" s="10" t="s">
        <v>317</v>
      </c>
      <c r="H7" s="10"/>
      <c r="I7" s="10" t="s">
        <v>316</v>
      </c>
      <c r="J7" s="10"/>
      <c r="K7" s="104" t="s">
        <v>315</v>
      </c>
      <c r="L7" s="16"/>
      <c r="M7" s="104"/>
      <c r="N7" s="104" t="s">
        <v>314</v>
      </c>
      <c r="O7" s="10" t="s">
        <v>316</v>
      </c>
      <c r="P7" s="104" t="s">
        <v>313</v>
      </c>
      <c r="Q7" s="104" t="s">
        <v>312</v>
      </c>
      <c r="R7" s="104" t="s">
        <v>311</v>
      </c>
      <c r="S7" s="104" t="s">
        <v>310</v>
      </c>
      <c r="T7" s="10" t="s">
        <v>309</v>
      </c>
      <c r="U7" s="104" t="s">
        <v>369</v>
      </c>
      <c r="V7" s="10"/>
    </row>
    <row r="8" spans="1:22" s="155" customFormat="1" ht="12">
      <c r="A8" s="360"/>
      <c r="B8" s="347" t="s">
        <v>1</v>
      </c>
      <c r="C8" s="105" t="s">
        <v>308</v>
      </c>
      <c r="D8" s="105" t="s">
        <v>307</v>
      </c>
      <c r="E8" s="105" t="s">
        <v>297</v>
      </c>
      <c r="F8" s="105" t="s">
        <v>15</v>
      </c>
      <c r="G8" s="12" t="s">
        <v>306</v>
      </c>
      <c r="H8" s="105" t="s">
        <v>305</v>
      </c>
      <c r="I8" s="105" t="s">
        <v>304</v>
      </c>
      <c r="J8" s="105" t="s">
        <v>303</v>
      </c>
      <c r="K8" s="105" t="s">
        <v>302</v>
      </c>
      <c r="L8" s="12" t="s">
        <v>16</v>
      </c>
      <c r="M8" s="105" t="s">
        <v>301</v>
      </c>
      <c r="N8" s="105" t="s">
        <v>300</v>
      </c>
      <c r="O8" s="105" t="s">
        <v>300</v>
      </c>
      <c r="P8" s="105" t="s">
        <v>297</v>
      </c>
      <c r="Q8" s="105" t="s">
        <v>299</v>
      </c>
      <c r="R8" s="105" t="s">
        <v>298</v>
      </c>
      <c r="S8" s="105" t="s">
        <v>297</v>
      </c>
      <c r="T8" s="12" t="s">
        <v>296</v>
      </c>
      <c r="U8" s="105" t="s">
        <v>370</v>
      </c>
      <c r="V8" s="12" t="s">
        <v>295</v>
      </c>
    </row>
    <row r="9" spans="1:22" s="153" customFormat="1" ht="30" customHeight="1">
      <c r="A9" s="297">
        <v>2015</v>
      </c>
      <c r="B9" s="298">
        <v>227389</v>
      </c>
      <c r="C9" s="298">
        <v>112201</v>
      </c>
      <c r="D9" s="298">
        <v>115188</v>
      </c>
      <c r="E9" s="299">
        <v>198858</v>
      </c>
      <c r="F9" s="298">
        <v>79354</v>
      </c>
      <c r="G9" s="298">
        <v>7409</v>
      </c>
      <c r="H9" s="300">
        <v>0</v>
      </c>
      <c r="I9" s="301">
        <v>0</v>
      </c>
      <c r="J9" s="298">
        <v>3110</v>
      </c>
      <c r="K9" s="302">
        <v>21080</v>
      </c>
      <c r="L9" s="298">
        <v>52758</v>
      </c>
      <c r="M9" s="298">
        <v>21454</v>
      </c>
      <c r="N9" s="298">
        <v>13693</v>
      </c>
      <c r="O9" s="298" t="s">
        <v>232</v>
      </c>
      <c r="P9" s="298">
        <v>27624</v>
      </c>
      <c r="Q9" s="302">
        <v>4244</v>
      </c>
      <c r="R9" s="302">
        <v>23379</v>
      </c>
      <c r="S9" s="303">
        <v>907</v>
      </c>
      <c r="T9" s="302">
        <v>-2185</v>
      </c>
      <c r="U9" s="302">
        <v>3092</v>
      </c>
      <c r="V9" s="304">
        <v>2015</v>
      </c>
    </row>
    <row r="10" spans="1:22" s="153" customFormat="1" ht="30" customHeight="1">
      <c r="A10" s="297">
        <v>2016</v>
      </c>
      <c r="B10" s="298">
        <v>254428</v>
      </c>
      <c r="C10" s="298">
        <v>126411</v>
      </c>
      <c r="D10" s="298">
        <v>128017</v>
      </c>
      <c r="E10" s="299">
        <v>218671</v>
      </c>
      <c r="F10" s="298">
        <v>88902</v>
      </c>
      <c r="G10" s="298">
        <v>6833</v>
      </c>
      <c r="H10" s="300">
        <v>0</v>
      </c>
      <c r="I10" s="301">
        <v>0</v>
      </c>
      <c r="J10" s="298">
        <v>3724</v>
      </c>
      <c r="K10" s="302">
        <v>26571</v>
      </c>
      <c r="L10" s="298">
        <v>54110</v>
      </c>
      <c r="M10" s="298">
        <v>21516</v>
      </c>
      <c r="N10" s="298">
        <v>17015</v>
      </c>
      <c r="O10" s="298" t="s">
        <v>232</v>
      </c>
      <c r="P10" s="298">
        <v>30897</v>
      </c>
      <c r="Q10" s="302">
        <v>4674</v>
      </c>
      <c r="R10" s="302">
        <v>26223</v>
      </c>
      <c r="S10" s="303">
        <v>4858</v>
      </c>
      <c r="T10" s="302">
        <v>-222</v>
      </c>
      <c r="U10" s="302">
        <v>5080</v>
      </c>
      <c r="V10" s="304">
        <v>2016</v>
      </c>
    </row>
    <row r="11" spans="1:22" s="153" customFormat="1" ht="30" customHeight="1">
      <c r="A11" s="297">
        <v>2017</v>
      </c>
      <c r="B11" s="298">
        <v>306193</v>
      </c>
      <c r="C11" s="298">
        <v>172104</v>
      </c>
      <c r="D11" s="298">
        <v>134089</v>
      </c>
      <c r="E11" s="299">
        <v>268427</v>
      </c>
      <c r="F11" s="298">
        <v>130684</v>
      </c>
      <c r="G11" s="298">
        <v>7282</v>
      </c>
      <c r="H11" s="300">
        <v>0</v>
      </c>
      <c r="I11" s="302">
        <v>0</v>
      </c>
      <c r="J11" s="298">
        <v>4181</v>
      </c>
      <c r="K11" s="302">
        <v>31263</v>
      </c>
      <c r="L11" s="298">
        <v>55855</v>
      </c>
      <c r="M11" s="298">
        <v>22673</v>
      </c>
      <c r="N11" s="298">
        <v>16489</v>
      </c>
      <c r="O11" s="298" t="s">
        <v>232</v>
      </c>
      <c r="P11" s="298">
        <v>34351</v>
      </c>
      <c r="Q11" s="302">
        <v>4427</v>
      </c>
      <c r="R11" s="302">
        <v>29924</v>
      </c>
      <c r="S11" s="303">
        <v>3412</v>
      </c>
      <c r="T11" s="302">
        <v>-214</v>
      </c>
      <c r="U11" s="302">
        <v>3626</v>
      </c>
      <c r="V11" s="304">
        <v>2017</v>
      </c>
    </row>
    <row r="12" spans="1:22" s="153" customFormat="1" ht="30" customHeight="1">
      <c r="A12" s="297">
        <v>2018</v>
      </c>
      <c r="B12" s="298">
        <v>313990</v>
      </c>
      <c r="C12" s="298">
        <v>166764</v>
      </c>
      <c r="D12" s="298">
        <v>147226</v>
      </c>
      <c r="E12" s="299">
        <v>273710</v>
      </c>
      <c r="F12" s="298">
        <v>122924</v>
      </c>
      <c r="G12" s="298">
        <v>8993</v>
      </c>
      <c r="H12" s="300">
        <v>0</v>
      </c>
      <c r="I12" s="302" t="s">
        <v>145</v>
      </c>
      <c r="J12" s="298">
        <v>4419</v>
      </c>
      <c r="K12" s="302">
        <v>35531</v>
      </c>
      <c r="L12" s="298">
        <v>58363</v>
      </c>
      <c r="M12" s="298">
        <v>27302</v>
      </c>
      <c r="N12" s="298">
        <v>16178</v>
      </c>
      <c r="O12" s="298" t="s">
        <v>232</v>
      </c>
      <c r="P12" s="298">
        <v>34895</v>
      </c>
      <c r="Q12" s="302">
        <v>5270</v>
      </c>
      <c r="R12" s="302">
        <v>29625</v>
      </c>
      <c r="S12" s="303">
        <v>5384</v>
      </c>
      <c r="T12" s="302">
        <v>-49</v>
      </c>
      <c r="U12" s="302">
        <v>5433</v>
      </c>
      <c r="V12" s="304">
        <v>2018</v>
      </c>
    </row>
    <row r="13" spans="1:22" s="153" customFormat="1" ht="30" customHeight="1">
      <c r="A13" s="297">
        <v>2019</v>
      </c>
      <c r="B13" s="305">
        <v>332072</v>
      </c>
      <c r="C13" s="305">
        <v>178532</v>
      </c>
      <c r="D13" s="305">
        <v>153541</v>
      </c>
      <c r="E13" s="261">
        <v>289997362</v>
      </c>
      <c r="F13" s="261">
        <v>130697990</v>
      </c>
      <c r="G13" s="261">
        <v>9068647</v>
      </c>
      <c r="H13" s="262">
        <v>0</v>
      </c>
      <c r="I13" s="262">
        <v>0</v>
      </c>
      <c r="J13" s="261">
        <v>4885333</v>
      </c>
      <c r="K13" s="261">
        <v>36259154</v>
      </c>
      <c r="L13" s="261">
        <v>60949493</v>
      </c>
      <c r="M13" s="261">
        <v>31851016</v>
      </c>
      <c r="N13" s="263">
        <v>16285729</v>
      </c>
      <c r="O13" s="298" t="s">
        <v>232</v>
      </c>
      <c r="P13" s="261">
        <v>37015894</v>
      </c>
      <c r="Q13" s="263">
        <v>5743694</v>
      </c>
      <c r="R13" s="263">
        <v>31272200</v>
      </c>
      <c r="S13" s="261">
        <v>5059208</v>
      </c>
      <c r="T13" s="263">
        <v>1749083</v>
      </c>
      <c r="U13" s="385">
        <v>3310125</v>
      </c>
      <c r="V13" s="304">
        <v>2019</v>
      </c>
    </row>
    <row r="14" spans="1:22" s="154" customFormat="1" ht="30" customHeight="1">
      <c r="A14" s="396">
        <v>2020</v>
      </c>
      <c r="B14" s="387">
        <v>370262626</v>
      </c>
      <c r="C14" s="387">
        <v>204452720</v>
      </c>
      <c r="D14" s="387">
        <v>165809906</v>
      </c>
      <c r="E14" s="387">
        <v>330857015</v>
      </c>
      <c r="F14" s="387">
        <v>160437851</v>
      </c>
      <c r="G14" s="387">
        <v>9855148</v>
      </c>
      <c r="H14" s="262">
        <v>0</v>
      </c>
      <c r="I14" s="262">
        <v>0</v>
      </c>
      <c r="J14" s="387">
        <v>5071167</v>
      </c>
      <c r="K14" s="387">
        <v>39655306</v>
      </c>
      <c r="L14" s="387">
        <v>63905370</v>
      </c>
      <c r="M14" s="387">
        <v>29555435</v>
      </c>
      <c r="N14" s="388">
        <v>17505738</v>
      </c>
      <c r="O14" s="388">
        <v>4871000</v>
      </c>
      <c r="P14" s="386">
        <v>40786351</v>
      </c>
      <c r="Q14" s="387">
        <v>6117938</v>
      </c>
      <c r="R14" s="388">
        <v>34668413</v>
      </c>
      <c r="S14" s="387">
        <v>-1380740</v>
      </c>
      <c r="T14" s="388">
        <v>-6626630</v>
      </c>
      <c r="U14" s="388">
        <v>5245890</v>
      </c>
      <c r="V14" s="397">
        <v>2020</v>
      </c>
    </row>
    <row r="15" spans="1:22" s="389" customFormat="1" ht="30" customHeight="1">
      <c r="A15" s="396">
        <v>2021</v>
      </c>
      <c r="B15" s="366">
        <f t="shared" ref="B15" si="0">SUM(C15:D15)</f>
        <v>430737290</v>
      </c>
      <c r="C15" s="366">
        <f t="shared" ref="C15" si="1">SUM(F15:I15,Q15:R15,T15)</f>
        <v>250090660</v>
      </c>
      <c r="D15" s="366">
        <f t="shared" ref="D15" si="2">SUM(J15:O15,U15)</f>
        <v>180646630</v>
      </c>
      <c r="E15" s="366">
        <f t="shared" ref="E15" si="3">SUM(F15:O15)</f>
        <v>381048714</v>
      </c>
      <c r="F15" s="366">
        <v>193814988</v>
      </c>
      <c r="G15" s="366">
        <v>11508841</v>
      </c>
      <c r="H15" s="390">
        <v>0</v>
      </c>
      <c r="I15" s="390">
        <v>0</v>
      </c>
      <c r="J15" s="366">
        <v>5309531</v>
      </c>
      <c r="K15" s="366">
        <v>50240198</v>
      </c>
      <c r="L15" s="366">
        <v>68245896</v>
      </c>
      <c r="M15" s="366">
        <v>29237277</v>
      </c>
      <c r="N15" s="391">
        <v>17954184</v>
      </c>
      <c r="O15" s="390">
        <v>4737799</v>
      </c>
      <c r="P15" s="366">
        <f t="shared" ref="P15" si="4">SUM(Q15:R15)</f>
        <v>45629489</v>
      </c>
      <c r="Q15" s="391">
        <v>6826139</v>
      </c>
      <c r="R15" s="391">
        <v>38803350</v>
      </c>
      <c r="S15" s="366">
        <f t="shared" ref="S15" si="5">SUM(T15,U15)</f>
        <v>4059087</v>
      </c>
      <c r="T15" s="391">
        <v>-862658</v>
      </c>
      <c r="U15" s="391">
        <v>4921745</v>
      </c>
      <c r="V15" s="397">
        <v>2021</v>
      </c>
    </row>
    <row r="16" spans="1:22" s="389" customFormat="1" ht="30" customHeight="1">
      <c r="A16" s="396">
        <v>2022</v>
      </c>
      <c r="B16" s="366">
        <v>477364430</v>
      </c>
      <c r="C16" s="366">
        <v>277887110</v>
      </c>
      <c r="D16" s="366">
        <v>199477320</v>
      </c>
      <c r="E16" s="366">
        <v>425160067</v>
      </c>
      <c r="F16" s="366">
        <v>218886750</v>
      </c>
      <c r="G16" s="366">
        <v>12309649</v>
      </c>
      <c r="H16" s="390">
        <v>124806</v>
      </c>
      <c r="I16" s="390">
        <v>0</v>
      </c>
      <c r="J16" s="366">
        <v>6086749</v>
      </c>
      <c r="K16" s="366">
        <v>55745567</v>
      </c>
      <c r="L16" s="366">
        <v>75519088</v>
      </c>
      <c r="M16" s="366">
        <v>27288198</v>
      </c>
      <c r="N16" s="391">
        <v>19147027</v>
      </c>
      <c r="O16" s="390">
        <v>10052233</v>
      </c>
      <c r="P16" s="366">
        <v>49656220</v>
      </c>
      <c r="Q16" s="391">
        <v>7302063</v>
      </c>
      <c r="R16" s="391">
        <v>42354157</v>
      </c>
      <c r="S16" s="366">
        <v>2548143</v>
      </c>
      <c r="T16" s="391">
        <v>-3090315</v>
      </c>
      <c r="U16" s="391">
        <v>5638458</v>
      </c>
      <c r="V16" s="397">
        <v>2022</v>
      </c>
    </row>
    <row r="17" spans="1:22" s="389" customFormat="1" ht="30" customHeight="1">
      <c r="A17" s="496">
        <v>2023</v>
      </c>
      <c r="B17" s="366">
        <v>508728885.34000003</v>
      </c>
      <c r="C17" s="366">
        <v>308174241.27000004</v>
      </c>
      <c r="D17" s="366">
        <v>200554644.06999999</v>
      </c>
      <c r="E17" s="366">
        <v>453480877.78999996</v>
      </c>
      <c r="F17" s="366">
        <v>242404462.46000001</v>
      </c>
      <c r="G17" s="366">
        <v>16320102.310000001</v>
      </c>
      <c r="H17" s="497">
        <v>148610.57999999999</v>
      </c>
      <c r="I17" s="497">
        <v>0</v>
      </c>
      <c r="J17" s="366">
        <v>7516625.04</v>
      </c>
      <c r="K17" s="366">
        <v>51777276.710000001</v>
      </c>
      <c r="L17" s="366">
        <v>71878194.659999996</v>
      </c>
      <c r="M17" s="366">
        <v>29444828.73</v>
      </c>
      <c r="N17" s="391">
        <v>19019319.27</v>
      </c>
      <c r="O17" s="497">
        <v>14971458.029999999</v>
      </c>
      <c r="P17" s="366">
        <v>51110230.75</v>
      </c>
      <c r="Q17" s="391">
        <v>7516890.6699999999</v>
      </c>
      <c r="R17" s="391">
        <v>43593340.079999998</v>
      </c>
      <c r="S17" s="366">
        <v>4137776.8</v>
      </c>
      <c r="T17" s="391">
        <v>-1809164.83</v>
      </c>
      <c r="U17" s="391">
        <v>5946941.6299999999</v>
      </c>
      <c r="V17" s="397">
        <v>2023</v>
      </c>
    </row>
    <row r="18" spans="1:22" s="529" customFormat="1" ht="30" customHeight="1">
      <c r="A18" s="398">
        <v>2024</v>
      </c>
      <c r="B18" s="380">
        <f t="shared" ref="B18" si="6">SUM(C18:D18)</f>
        <v>490841810.64999998</v>
      </c>
      <c r="C18" s="380">
        <f t="shared" ref="C18" si="7">SUM(F18:I18,Q18:R18,T18)</f>
        <v>288098829.13</v>
      </c>
      <c r="D18" s="380">
        <f>SUM(J18:O18,U18)</f>
        <v>202742981.52000001</v>
      </c>
      <c r="E18" s="380">
        <f t="shared" ref="E18" si="8">SUM(F18:O18)</f>
        <v>433692145.93000001</v>
      </c>
      <c r="F18" s="380">
        <v>220946616.78999999</v>
      </c>
      <c r="G18" s="380">
        <v>15861285.42</v>
      </c>
      <c r="H18" s="399">
        <v>353336.3</v>
      </c>
      <c r="I18" s="399">
        <v>0</v>
      </c>
      <c r="J18" s="380">
        <v>6686807.3499999996</v>
      </c>
      <c r="K18" s="380">
        <v>49335338.950000003</v>
      </c>
      <c r="L18" s="380">
        <v>74961779.319999993</v>
      </c>
      <c r="M18" s="380">
        <v>33184256.25</v>
      </c>
      <c r="N18" s="400">
        <v>19447953.91</v>
      </c>
      <c r="O18" s="399">
        <v>12914771.640000001</v>
      </c>
      <c r="P18" s="380">
        <f t="shared" ref="P18" si="9">SUM(Q18:R18)</f>
        <v>51100931.119999997</v>
      </c>
      <c r="Q18" s="400">
        <v>8237198.21</v>
      </c>
      <c r="R18" s="400">
        <v>42863732.909999996</v>
      </c>
      <c r="S18" s="380">
        <f t="shared" ref="S18" si="10">SUM(T18,U18)</f>
        <v>6048733.5999999996</v>
      </c>
      <c r="T18" s="400">
        <v>-163340.5</v>
      </c>
      <c r="U18" s="528">
        <v>6212074.0999999996</v>
      </c>
      <c r="V18" s="401">
        <v>2024</v>
      </c>
    </row>
    <row r="19" spans="1:22" s="139" customFormat="1" ht="16.5" customHeight="1">
      <c r="A19" s="26" t="s">
        <v>233</v>
      </c>
      <c r="B19" s="306"/>
      <c r="C19" s="306"/>
      <c r="D19" s="306"/>
      <c r="E19" s="306"/>
      <c r="F19" s="244"/>
      <c r="G19" s="307"/>
      <c r="H19" s="307"/>
      <c r="I19" s="307"/>
      <c r="J19" s="307"/>
      <c r="K19" s="307"/>
      <c r="L19" s="244"/>
      <c r="M19" s="306"/>
      <c r="N19" s="306"/>
      <c r="O19" s="306"/>
      <c r="P19" s="306"/>
      <c r="Q19" s="244"/>
      <c r="R19" s="306"/>
      <c r="S19" s="306"/>
      <c r="T19" s="307"/>
      <c r="U19" s="307"/>
      <c r="V19" s="39" t="s">
        <v>234</v>
      </c>
    </row>
    <row r="20" spans="1:22" s="8" customFormat="1" ht="16.5" customHeight="1">
      <c r="A20" s="8" t="s">
        <v>432</v>
      </c>
      <c r="B20" s="308"/>
      <c r="C20" s="308"/>
      <c r="D20" s="308"/>
      <c r="E20" s="308"/>
      <c r="F20" s="309"/>
      <c r="G20" s="310"/>
      <c r="H20" s="310"/>
      <c r="I20" s="310"/>
      <c r="J20" s="310"/>
      <c r="K20" s="310"/>
      <c r="L20" s="309"/>
      <c r="M20" s="308"/>
      <c r="N20" s="308"/>
      <c r="O20" s="308"/>
      <c r="P20" s="308"/>
      <c r="Q20" s="309"/>
      <c r="R20" s="308"/>
      <c r="S20" s="308"/>
      <c r="V20" s="308"/>
    </row>
    <row r="21" spans="1:22" s="144" customFormat="1" ht="16.5" customHeight="1">
      <c r="A21" s="311"/>
      <c r="B21" s="311"/>
      <c r="C21" s="312"/>
      <c r="D21" s="312"/>
      <c r="E21" s="311"/>
      <c r="F21" s="313"/>
      <c r="G21" s="313"/>
      <c r="H21" s="313"/>
      <c r="I21" s="313"/>
      <c r="J21" s="313"/>
      <c r="K21" s="313"/>
      <c r="L21" s="311"/>
      <c r="M21" s="313"/>
      <c r="N21" s="14"/>
      <c r="O21" s="14"/>
      <c r="P21" s="14"/>
      <c r="Q21" s="313"/>
      <c r="R21" s="311"/>
      <c r="S21" s="311"/>
      <c r="T21" s="312"/>
      <c r="U21" s="312"/>
      <c r="V21" s="312"/>
    </row>
    <row r="22" spans="1:22" s="144" customFormat="1" ht="16.5" customHeight="1">
      <c r="A22" s="311"/>
      <c r="B22" s="311"/>
      <c r="C22" s="312"/>
      <c r="D22" s="312"/>
      <c r="E22" s="311"/>
      <c r="F22" s="313"/>
      <c r="G22" s="313"/>
      <c r="H22" s="313"/>
      <c r="I22" s="313"/>
      <c r="J22" s="313"/>
      <c r="K22" s="313"/>
      <c r="L22" s="311"/>
      <c r="M22" s="313"/>
      <c r="N22" s="14"/>
      <c r="O22" s="14"/>
      <c r="P22" s="14"/>
      <c r="Q22" s="313"/>
      <c r="R22" s="311"/>
      <c r="S22" s="311"/>
      <c r="T22" s="312"/>
      <c r="U22" s="312"/>
      <c r="V22" s="312"/>
    </row>
    <row r="23" spans="1:22" s="144" customFormat="1" ht="13.5" customHeight="1">
      <c r="A23" s="311"/>
      <c r="B23" s="311"/>
      <c r="C23" s="312"/>
      <c r="D23" s="312"/>
      <c r="E23" s="311"/>
      <c r="F23" s="313"/>
      <c r="G23" s="313"/>
      <c r="H23" s="313"/>
      <c r="I23" s="313"/>
      <c r="J23" s="313"/>
      <c r="K23" s="313"/>
      <c r="L23" s="311"/>
      <c r="M23" s="313"/>
      <c r="N23" s="14"/>
      <c r="O23" s="14"/>
      <c r="P23" s="14"/>
      <c r="Q23" s="313"/>
      <c r="R23" s="311"/>
      <c r="S23" s="311"/>
      <c r="T23" s="312"/>
      <c r="U23" s="312"/>
      <c r="V23" s="312"/>
    </row>
    <row r="24" spans="1:22" s="144" customFormat="1" ht="13.5" customHeight="1">
      <c r="A24" s="14"/>
      <c r="B24" s="313"/>
      <c r="C24" s="313"/>
      <c r="D24" s="313"/>
      <c r="E24" s="313"/>
    </row>
    <row r="25" spans="1:22" s="144" customFormat="1" ht="13.5" customHeight="1">
      <c r="A25" s="14"/>
      <c r="B25" s="313"/>
      <c r="C25" s="313"/>
      <c r="D25" s="313"/>
      <c r="E25" s="313"/>
    </row>
    <row r="26" spans="1:22" s="144" customFormat="1" ht="13.5" customHeight="1">
      <c r="A26" s="14"/>
      <c r="B26" s="313"/>
      <c r="C26" s="313"/>
      <c r="D26" s="313"/>
      <c r="E26" s="313"/>
      <c r="F26" s="311"/>
      <c r="G26" s="312"/>
      <c r="H26" s="312"/>
      <c r="I26" s="312"/>
      <c r="J26" s="312"/>
      <c r="K26" s="312"/>
      <c r="L26" s="311"/>
      <c r="M26" s="313"/>
      <c r="N26" s="313"/>
      <c r="O26" s="313"/>
      <c r="P26" s="313"/>
      <c r="Q26" s="311"/>
      <c r="R26" s="313"/>
      <c r="S26" s="313"/>
      <c r="T26" s="14"/>
      <c r="U26" s="14"/>
      <c r="V26" s="313"/>
    </row>
    <row r="27" spans="1:22" s="144" customFormat="1" ht="18" customHeight="1">
      <c r="A27" s="14"/>
      <c r="B27" s="313"/>
      <c r="C27" s="313"/>
      <c r="D27" s="313"/>
      <c r="E27" s="313"/>
      <c r="F27" s="311"/>
      <c r="G27" s="312"/>
      <c r="H27" s="312"/>
      <c r="I27" s="312"/>
      <c r="J27" s="312"/>
      <c r="K27" s="312"/>
      <c r="L27" s="311"/>
      <c r="M27" s="313"/>
      <c r="N27" s="313"/>
      <c r="O27" s="313"/>
      <c r="P27" s="313"/>
      <c r="Q27" s="311"/>
      <c r="R27" s="313"/>
      <c r="S27" s="313"/>
      <c r="T27" s="14"/>
      <c r="U27" s="14"/>
      <c r="V27" s="313"/>
    </row>
    <row r="28" spans="1:22" ht="13.5" customHeight="1">
      <c r="B28" s="313"/>
      <c r="C28" s="313"/>
      <c r="D28" s="313"/>
      <c r="E28" s="313"/>
      <c r="F28" s="311"/>
      <c r="G28" s="312"/>
      <c r="H28" s="312"/>
      <c r="I28" s="312"/>
      <c r="J28" s="312"/>
      <c r="K28" s="312"/>
      <c r="L28" s="311"/>
      <c r="M28" s="313"/>
      <c r="N28" s="313"/>
      <c r="O28" s="313"/>
      <c r="P28" s="313"/>
      <c r="Q28" s="311"/>
      <c r="R28" s="313"/>
      <c r="S28" s="313"/>
      <c r="V28" s="313"/>
    </row>
    <row r="29" spans="1:22" ht="13.5" customHeight="1">
      <c r="B29" s="313"/>
      <c r="C29" s="313"/>
      <c r="D29" s="313"/>
      <c r="E29" s="313"/>
      <c r="F29" s="311"/>
      <c r="G29" s="312"/>
      <c r="H29" s="312"/>
      <c r="I29" s="312"/>
      <c r="J29" s="312"/>
      <c r="K29" s="312"/>
      <c r="L29" s="311"/>
      <c r="M29" s="313"/>
      <c r="N29" s="313"/>
      <c r="O29" s="313"/>
      <c r="P29" s="313"/>
      <c r="Q29" s="311"/>
      <c r="R29" s="313"/>
      <c r="S29" s="313"/>
      <c r="V29" s="313"/>
    </row>
    <row r="30" spans="1:22" ht="13.5" customHeight="1">
      <c r="B30" s="313"/>
      <c r="C30" s="313"/>
      <c r="D30" s="313"/>
      <c r="E30" s="313"/>
      <c r="F30" s="311"/>
      <c r="G30" s="312"/>
      <c r="H30" s="312"/>
      <c r="I30" s="312"/>
      <c r="J30" s="312"/>
      <c r="K30" s="312"/>
      <c r="L30" s="311"/>
      <c r="M30" s="313"/>
      <c r="N30" s="313"/>
      <c r="O30" s="313"/>
      <c r="P30" s="313"/>
      <c r="Q30" s="311"/>
      <c r="R30" s="313"/>
      <c r="S30" s="313"/>
      <c r="V30" s="313"/>
    </row>
    <row r="31" spans="1:22" ht="13.5" customHeight="1">
      <c r="B31" s="313"/>
      <c r="C31" s="313"/>
      <c r="D31" s="313"/>
      <c r="E31" s="313"/>
      <c r="F31" s="311"/>
      <c r="G31" s="312"/>
      <c r="H31" s="312"/>
      <c r="I31" s="312"/>
      <c r="J31" s="312"/>
      <c r="K31" s="312"/>
      <c r="L31" s="311"/>
      <c r="M31" s="313"/>
      <c r="N31" s="313"/>
      <c r="O31" s="313"/>
      <c r="P31" s="313"/>
      <c r="Q31" s="311"/>
      <c r="R31" s="313"/>
      <c r="S31" s="313"/>
      <c r="V31" s="313"/>
    </row>
    <row r="32" spans="1:22" ht="18" customHeight="1">
      <c r="B32" s="313"/>
      <c r="C32" s="313"/>
      <c r="D32" s="313"/>
      <c r="E32" s="313"/>
      <c r="F32" s="311"/>
      <c r="G32" s="312"/>
      <c r="H32" s="312"/>
      <c r="I32" s="312"/>
      <c r="J32" s="312"/>
      <c r="K32" s="312"/>
      <c r="L32" s="311"/>
      <c r="M32" s="313"/>
      <c r="N32" s="313"/>
      <c r="O32" s="313"/>
      <c r="P32" s="313"/>
      <c r="Q32" s="311"/>
      <c r="R32" s="313"/>
      <c r="S32" s="313"/>
      <c r="V32" s="313"/>
    </row>
    <row r="33" spans="2:22" ht="13.5" customHeight="1">
      <c r="B33" s="313"/>
      <c r="C33" s="313"/>
      <c r="D33" s="313"/>
      <c r="E33" s="313"/>
      <c r="F33" s="311"/>
      <c r="G33" s="312"/>
      <c r="H33" s="312"/>
      <c r="I33" s="312"/>
      <c r="J33" s="312"/>
      <c r="K33" s="312"/>
      <c r="L33" s="311"/>
      <c r="M33" s="313"/>
      <c r="N33" s="313"/>
      <c r="O33" s="313"/>
      <c r="P33" s="313"/>
      <c r="Q33" s="311"/>
      <c r="R33" s="313"/>
      <c r="S33" s="313"/>
      <c r="V33" s="313"/>
    </row>
    <row r="34" spans="2:22" ht="13.5" customHeight="1">
      <c r="B34" s="313"/>
      <c r="C34" s="313"/>
      <c r="D34" s="313"/>
      <c r="E34" s="313"/>
      <c r="F34" s="311"/>
      <c r="G34" s="312"/>
      <c r="H34" s="312"/>
      <c r="I34" s="312"/>
      <c r="J34" s="312"/>
      <c r="K34" s="312"/>
      <c r="L34" s="311"/>
      <c r="M34" s="313"/>
      <c r="N34" s="313"/>
      <c r="O34" s="313"/>
      <c r="P34" s="313"/>
      <c r="Q34" s="311"/>
      <c r="R34" s="313"/>
      <c r="S34" s="313"/>
      <c r="V34" s="313"/>
    </row>
    <row r="35" spans="2:22" ht="13.5" customHeight="1">
      <c r="B35" s="313"/>
      <c r="C35" s="313"/>
      <c r="D35" s="313"/>
      <c r="E35" s="313"/>
      <c r="F35" s="311"/>
      <c r="G35" s="312"/>
      <c r="H35" s="312"/>
      <c r="I35" s="312"/>
      <c r="J35" s="312"/>
      <c r="K35" s="312"/>
      <c r="L35" s="311"/>
      <c r="M35" s="313"/>
      <c r="N35" s="313"/>
      <c r="O35" s="313"/>
      <c r="P35" s="313"/>
      <c r="Q35" s="311"/>
      <c r="R35" s="313"/>
      <c r="S35" s="313"/>
      <c r="V35" s="313"/>
    </row>
    <row r="36" spans="2:22" ht="13.5" customHeight="1">
      <c r="B36" s="313"/>
      <c r="C36" s="313"/>
      <c r="D36" s="313"/>
      <c r="E36" s="313"/>
      <c r="F36" s="311"/>
      <c r="G36" s="312"/>
      <c r="H36" s="312"/>
      <c r="I36" s="312"/>
      <c r="J36" s="312"/>
      <c r="K36" s="312"/>
      <c r="L36" s="311"/>
      <c r="M36" s="313"/>
      <c r="N36" s="313"/>
      <c r="O36" s="313"/>
      <c r="P36" s="313"/>
      <c r="Q36" s="311"/>
      <c r="R36" s="313"/>
      <c r="S36" s="313"/>
      <c r="V36" s="313"/>
    </row>
    <row r="37" spans="2:22" ht="18" customHeight="1">
      <c r="B37" s="313"/>
      <c r="C37" s="313"/>
      <c r="D37" s="313"/>
      <c r="E37" s="313"/>
      <c r="F37" s="311"/>
      <c r="G37" s="312"/>
      <c r="H37" s="312"/>
      <c r="I37" s="312"/>
      <c r="J37" s="312"/>
      <c r="K37" s="312"/>
      <c r="L37" s="311"/>
      <c r="M37" s="313"/>
      <c r="N37" s="313"/>
      <c r="O37" s="313"/>
      <c r="P37" s="313"/>
      <c r="Q37" s="311"/>
      <c r="R37" s="313"/>
      <c r="S37" s="313"/>
      <c r="V37" s="313"/>
    </row>
    <row r="38" spans="2:22" ht="16.5" customHeight="1">
      <c r="B38" s="313"/>
      <c r="C38" s="313"/>
      <c r="D38" s="313"/>
      <c r="E38" s="313"/>
      <c r="F38" s="311"/>
      <c r="G38" s="312"/>
      <c r="H38" s="312"/>
      <c r="I38" s="312"/>
      <c r="J38" s="312"/>
      <c r="K38" s="312"/>
      <c r="L38" s="311"/>
      <c r="M38" s="313"/>
      <c r="N38" s="313"/>
      <c r="O38" s="313"/>
      <c r="P38" s="313"/>
      <c r="Q38" s="311"/>
      <c r="R38" s="313"/>
      <c r="S38" s="313"/>
      <c r="V38" s="313"/>
    </row>
    <row r="39" spans="2:22" ht="16.5" customHeight="1">
      <c r="B39" s="313"/>
      <c r="C39" s="313"/>
      <c r="D39" s="313"/>
      <c r="E39" s="313"/>
      <c r="F39" s="311"/>
      <c r="G39" s="312"/>
      <c r="H39" s="312"/>
      <c r="I39" s="312"/>
      <c r="J39" s="312"/>
      <c r="K39" s="312"/>
      <c r="L39" s="311"/>
      <c r="M39" s="313"/>
      <c r="N39" s="313"/>
      <c r="O39" s="313"/>
      <c r="P39" s="313"/>
      <c r="Q39" s="311"/>
      <c r="R39" s="313"/>
      <c r="S39" s="313"/>
      <c r="V39" s="313"/>
    </row>
    <row r="40" spans="2:22" ht="16.5" customHeight="1">
      <c r="B40" s="313"/>
      <c r="C40" s="313"/>
      <c r="D40" s="313"/>
      <c r="E40" s="313"/>
      <c r="F40" s="311"/>
      <c r="G40" s="312"/>
      <c r="H40" s="312"/>
      <c r="I40" s="312"/>
      <c r="J40" s="312"/>
      <c r="K40" s="312"/>
      <c r="L40" s="311"/>
      <c r="M40" s="313"/>
      <c r="N40" s="313"/>
      <c r="O40" s="313"/>
      <c r="P40" s="313"/>
      <c r="Q40" s="311"/>
      <c r="R40" s="313"/>
      <c r="S40" s="313"/>
      <c r="V40" s="313"/>
    </row>
    <row r="41" spans="2:22" ht="16.5" customHeight="1">
      <c r="B41" s="313"/>
      <c r="C41" s="313"/>
      <c r="D41" s="313"/>
      <c r="E41" s="313"/>
      <c r="F41" s="311"/>
      <c r="G41" s="312"/>
      <c r="H41" s="312"/>
      <c r="I41" s="312"/>
      <c r="J41" s="312"/>
      <c r="K41" s="312"/>
      <c r="L41" s="311"/>
      <c r="M41" s="313"/>
      <c r="N41" s="313"/>
      <c r="O41" s="313"/>
      <c r="P41" s="313"/>
      <c r="Q41" s="311"/>
      <c r="R41" s="313"/>
      <c r="S41" s="313"/>
      <c r="V41" s="313"/>
    </row>
    <row r="42" spans="2:22" ht="16.5" customHeight="1">
      <c r="B42" s="313"/>
      <c r="C42" s="313"/>
      <c r="D42" s="313"/>
      <c r="E42" s="313"/>
      <c r="F42" s="311"/>
      <c r="G42" s="312"/>
      <c r="H42" s="312"/>
      <c r="I42" s="312"/>
      <c r="J42" s="312"/>
      <c r="K42" s="312"/>
      <c r="L42" s="311"/>
      <c r="M42" s="313"/>
      <c r="N42" s="313"/>
      <c r="O42" s="313"/>
      <c r="P42" s="313"/>
      <c r="Q42" s="311"/>
      <c r="R42" s="313"/>
      <c r="S42" s="313"/>
      <c r="V42" s="313"/>
    </row>
    <row r="43" spans="2:22" ht="10.5" customHeight="1">
      <c r="B43" s="313"/>
      <c r="C43" s="313"/>
      <c r="D43" s="313"/>
      <c r="E43" s="313"/>
      <c r="F43" s="311"/>
      <c r="G43" s="312"/>
      <c r="H43" s="312"/>
      <c r="I43" s="312"/>
      <c r="J43" s="312"/>
      <c r="K43" s="312"/>
      <c r="L43" s="311"/>
      <c r="M43" s="313"/>
      <c r="N43" s="313"/>
      <c r="O43" s="313"/>
      <c r="P43" s="313"/>
      <c r="Q43" s="311"/>
      <c r="R43" s="313"/>
      <c r="S43" s="313"/>
      <c r="V43" s="313"/>
    </row>
    <row r="44" spans="2:22" ht="15.75" customHeight="1">
      <c r="B44" s="313"/>
      <c r="C44" s="313"/>
      <c r="D44" s="313"/>
      <c r="E44" s="313"/>
      <c r="F44" s="311"/>
      <c r="G44" s="312"/>
      <c r="H44" s="312"/>
      <c r="I44" s="312"/>
      <c r="J44" s="312"/>
      <c r="K44" s="312"/>
      <c r="L44" s="311"/>
      <c r="M44" s="313"/>
      <c r="N44" s="313"/>
      <c r="O44" s="313"/>
      <c r="P44" s="313"/>
      <c r="Q44" s="311"/>
      <c r="R44" s="313"/>
      <c r="S44" s="313"/>
      <c r="V44" s="313"/>
    </row>
    <row r="45" spans="2:22" ht="15.75" customHeight="1">
      <c r="B45" s="313"/>
      <c r="C45" s="313"/>
      <c r="D45" s="313"/>
      <c r="E45" s="313"/>
      <c r="F45" s="311"/>
      <c r="G45" s="312"/>
      <c r="H45" s="312"/>
      <c r="I45" s="312"/>
      <c r="J45" s="312"/>
      <c r="K45" s="312"/>
      <c r="L45" s="311"/>
      <c r="M45" s="313"/>
      <c r="N45" s="313"/>
      <c r="O45" s="313"/>
      <c r="P45" s="313"/>
      <c r="Q45" s="311"/>
      <c r="R45" s="313"/>
      <c r="S45" s="313"/>
      <c r="V45" s="313"/>
    </row>
    <row r="46" spans="2:22">
      <c r="B46" s="313"/>
      <c r="C46" s="313"/>
      <c r="D46" s="313"/>
      <c r="E46" s="313"/>
      <c r="F46" s="311"/>
      <c r="G46" s="312"/>
      <c r="H46" s="312"/>
      <c r="I46" s="312"/>
      <c r="J46" s="312"/>
      <c r="K46" s="312"/>
      <c r="L46" s="311"/>
      <c r="M46" s="313"/>
      <c r="N46" s="313"/>
      <c r="O46" s="313"/>
      <c r="P46" s="313"/>
      <c r="Q46" s="311"/>
      <c r="R46" s="313"/>
      <c r="S46" s="313"/>
      <c r="V46" s="313"/>
    </row>
    <row r="47" spans="2:22">
      <c r="B47" s="313"/>
      <c r="C47" s="313"/>
      <c r="D47" s="313"/>
      <c r="E47" s="313"/>
      <c r="F47" s="311"/>
      <c r="G47" s="312"/>
      <c r="H47" s="312"/>
      <c r="I47" s="312"/>
      <c r="J47" s="312"/>
      <c r="K47" s="312"/>
      <c r="L47" s="311"/>
      <c r="M47" s="313"/>
      <c r="N47" s="313"/>
      <c r="O47" s="313"/>
      <c r="P47" s="313"/>
      <c r="Q47" s="311"/>
      <c r="R47" s="313"/>
      <c r="S47" s="313"/>
      <c r="V47" s="313"/>
    </row>
    <row r="48" spans="2:22">
      <c r="B48" s="313"/>
      <c r="C48" s="313"/>
      <c r="D48" s="313"/>
      <c r="E48" s="313"/>
      <c r="F48" s="311"/>
      <c r="G48" s="312"/>
      <c r="H48" s="312"/>
      <c r="I48" s="312"/>
      <c r="J48" s="312"/>
      <c r="K48" s="312"/>
      <c r="L48" s="311"/>
      <c r="M48" s="313"/>
      <c r="N48" s="313"/>
      <c r="O48" s="313"/>
      <c r="P48" s="313"/>
      <c r="Q48" s="311"/>
      <c r="R48" s="313"/>
      <c r="S48" s="313"/>
      <c r="V48" s="313"/>
    </row>
    <row r="49" spans="2:22">
      <c r="B49" s="313"/>
      <c r="C49" s="313"/>
      <c r="D49" s="313"/>
      <c r="E49" s="313"/>
      <c r="F49" s="311"/>
      <c r="G49" s="312"/>
      <c r="H49" s="312"/>
      <c r="I49" s="312"/>
      <c r="J49" s="312"/>
      <c r="K49" s="312"/>
      <c r="L49" s="311"/>
      <c r="M49" s="313"/>
      <c r="N49" s="313"/>
      <c r="O49" s="313"/>
      <c r="P49" s="313"/>
      <c r="Q49" s="311"/>
      <c r="R49" s="313"/>
      <c r="S49" s="313"/>
      <c r="V49" s="313"/>
    </row>
    <row r="50" spans="2:22">
      <c r="B50" s="313"/>
      <c r="C50" s="313"/>
      <c r="D50" s="313"/>
      <c r="E50" s="313"/>
      <c r="F50" s="311"/>
      <c r="G50" s="312"/>
      <c r="H50" s="312"/>
      <c r="I50" s="312"/>
      <c r="J50" s="312"/>
      <c r="K50" s="312"/>
      <c r="L50" s="311"/>
      <c r="M50" s="313"/>
      <c r="N50" s="313"/>
      <c r="O50" s="313"/>
      <c r="P50" s="313"/>
      <c r="Q50" s="311"/>
      <c r="R50" s="313"/>
      <c r="S50" s="313"/>
      <c r="V50" s="313"/>
    </row>
  </sheetData>
  <mergeCells count="9">
    <mergeCell ref="F5:I5"/>
    <mergeCell ref="Q5:R5"/>
    <mergeCell ref="S5:U5"/>
    <mergeCell ref="A2:M2"/>
    <mergeCell ref="N2:V2"/>
    <mergeCell ref="B4:D4"/>
    <mergeCell ref="E4:N4"/>
    <mergeCell ref="S4:U4"/>
    <mergeCell ref="P4:R4"/>
  </mergeCells>
  <phoneticPr fontId="8" type="noConversion"/>
  <printOptions horizontalCentered="1" gridLinesSet="0"/>
  <pageMargins left="1.2204724409448819" right="1.2204724409448819" top="1.0236220472440944" bottom="2.3622047244094491" header="0" footer="0"/>
  <pageSetup paperSize="9" scale="3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43"/>
  <sheetViews>
    <sheetView view="pageBreakPreview" zoomScaleSheetLayoutView="100" workbookViewId="0">
      <pane xSplit="1" ySplit="6" topLeftCell="B7" activePane="bottomRight" state="frozen"/>
      <selection activeCell="D13" sqref="D13"/>
      <selection pane="topRight" activeCell="D13" sqref="D13"/>
      <selection pane="bottomLeft" activeCell="D13" sqref="D13"/>
      <selection pane="bottomRight" activeCell="D13" sqref="D13"/>
    </sheetView>
  </sheetViews>
  <sheetFormatPr defaultColWidth="9" defaultRowHeight="17.25"/>
  <cols>
    <col min="1" max="1" width="7.75" style="14" customWidth="1"/>
    <col min="2" max="2" width="11.125" style="14" customWidth="1"/>
    <col min="3" max="3" width="11.625" style="14" customWidth="1"/>
    <col min="4" max="4" width="11.25" style="14" customWidth="1"/>
    <col min="5" max="5" width="10.625" style="14" customWidth="1"/>
    <col min="6" max="6" width="11.625" style="14" customWidth="1"/>
    <col min="7" max="7" width="12.375" style="14" customWidth="1"/>
    <col min="8" max="8" width="11.375" style="14" customWidth="1"/>
    <col min="9" max="9" width="11.5" style="14" customWidth="1"/>
    <col min="10" max="10" width="10.625" style="14" customWidth="1"/>
    <col min="11" max="11" width="11" style="14" customWidth="1"/>
    <col min="12" max="13" width="10.5" style="14" customWidth="1"/>
    <col min="14" max="14" width="9.875" style="14" customWidth="1"/>
    <col min="15" max="16384" width="9" style="14"/>
  </cols>
  <sheetData>
    <row r="1" spans="1:15" ht="9" customHeight="1"/>
    <row r="2" spans="1:15" s="109" customFormat="1" ht="20.100000000000001" customHeight="1">
      <c r="A2" s="106" t="s">
        <v>17</v>
      </c>
      <c r="B2" s="162"/>
      <c r="C2" s="106"/>
      <c r="D2" s="106"/>
      <c r="E2" s="106"/>
      <c r="F2" s="106"/>
      <c r="G2" s="106"/>
      <c r="H2" s="106" t="s">
        <v>69</v>
      </c>
      <c r="I2" s="106"/>
      <c r="J2" s="106"/>
      <c r="K2" s="106"/>
      <c r="L2" s="106"/>
      <c r="M2" s="106"/>
      <c r="N2" s="106"/>
      <c r="O2" s="163"/>
    </row>
    <row r="3" spans="1:15" s="112" customFormat="1" ht="20.100000000000001" customHeight="1" thickBot="1">
      <c r="A3" s="46" t="s">
        <v>344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11" t="s">
        <v>133</v>
      </c>
    </row>
    <row r="4" spans="1:15" s="139" customFormat="1" ht="20.100000000000001" customHeight="1" thickTop="1">
      <c r="A4" s="344"/>
      <c r="B4" s="149" t="s">
        <v>76</v>
      </c>
      <c r="C4" s="114"/>
      <c r="D4" s="164"/>
      <c r="E4" s="630" t="s">
        <v>70</v>
      </c>
      <c r="F4" s="631"/>
      <c r="G4" s="631"/>
      <c r="H4" s="149" t="s">
        <v>75</v>
      </c>
      <c r="I4" s="114"/>
      <c r="J4" s="164"/>
      <c r="K4" s="165" t="s">
        <v>77</v>
      </c>
      <c r="L4" s="114"/>
      <c r="M4" s="114"/>
      <c r="N4" s="83"/>
    </row>
    <row r="5" spans="1:15" s="139" customFormat="1" ht="20.100000000000001" customHeight="1">
      <c r="A5" s="345" t="s">
        <v>18</v>
      </c>
      <c r="B5" s="636"/>
      <c r="C5" s="148" t="s">
        <v>71</v>
      </c>
      <c r="D5" s="148" t="s">
        <v>72</v>
      </c>
      <c r="E5" s="632"/>
      <c r="F5" s="148" t="s">
        <v>71</v>
      </c>
      <c r="G5" s="119" t="s">
        <v>72</v>
      </c>
      <c r="H5" s="634"/>
      <c r="I5" s="148" t="s">
        <v>71</v>
      </c>
      <c r="J5" s="150" t="s">
        <v>72</v>
      </c>
      <c r="K5" s="632"/>
      <c r="L5" s="148" t="s">
        <v>71</v>
      </c>
      <c r="M5" s="165" t="s">
        <v>72</v>
      </c>
      <c r="N5" s="83" t="s">
        <v>14</v>
      </c>
    </row>
    <row r="6" spans="1:15" s="139" customFormat="1" ht="30" customHeight="1">
      <c r="A6" s="346"/>
      <c r="B6" s="635"/>
      <c r="C6" s="166" t="s">
        <v>73</v>
      </c>
      <c r="D6" s="166" t="s">
        <v>74</v>
      </c>
      <c r="E6" s="633"/>
      <c r="F6" s="166" t="s">
        <v>73</v>
      </c>
      <c r="G6" s="167" t="s">
        <v>74</v>
      </c>
      <c r="H6" s="635"/>
      <c r="I6" s="166" t="s">
        <v>73</v>
      </c>
      <c r="J6" s="168" t="s">
        <v>74</v>
      </c>
      <c r="K6" s="633"/>
      <c r="L6" s="166" t="s">
        <v>73</v>
      </c>
      <c r="M6" s="168" t="s">
        <v>74</v>
      </c>
      <c r="N6" s="169"/>
    </row>
    <row r="7" spans="1:15" s="153" customFormat="1" ht="30" customHeight="1">
      <c r="A7" s="170">
        <v>2015</v>
      </c>
      <c r="B7" s="404">
        <v>732521124430</v>
      </c>
      <c r="C7" s="172">
        <v>576622371820</v>
      </c>
      <c r="D7" s="172">
        <v>155898752610</v>
      </c>
      <c r="E7" s="172">
        <v>752228604837</v>
      </c>
      <c r="F7" s="172">
        <v>588258042423</v>
      </c>
      <c r="G7" s="172">
        <v>163970562414</v>
      </c>
      <c r="H7" s="172">
        <v>577143558720</v>
      </c>
      <c r="I7" s="172">
        <v>468166190000</v>
      </c>
      <c r="J7" s="172">
        <v>108977368720</v>
      </c>
      <c r="K7" s="172">
        <v>175085046117</v>
      </c>
      <c r="L7" s="172">
        <v>120091852423</v>
      </c>
      <c r="M7" s="173">
        <v>54993193694</v>
      </c>
      <c r="N7" s="171">
        <v>2015</v>
      </c>
    </row>
    <row r="8" spans="1:15" s="153" customFormat="1" ht="30" customHeight="1">
      <c r="A8" s="170">
        <v>2016</v>
      </c>
      <c r="B8" s="404">
        <v>801261200358</v>
      </c>
      <c r="C8" s="172">
        <v>639925230798</v>
      </c>
      <c r="D8" s="172">
        <v>161335969560</v>
      </c>
      <c r="E8" s="172">
        <v>807202401656</v>
      </c>
      <c r="F8" s="172">
        <v>649191859423</v>
      </c>
      <c r="G8" s="172">
        <v>158010542233</v>
      </c>
      <c r="H8" s="172">
        <v>634787258884</v>
      </c>
      <c r="I8" s="172">
        <v>533882534510</v>
      </c>
      <c r="J8" s="172">
        <v>100904724374</v>
      </c>
      <c r="K8" s="172">
        <v>172415142772</v>
      </c>
      <c r="L8" s="172">
        <v>115309324913</v>
      </c>
      <c r="M8" s="173">
        <v>57105817859</v>
      </c>
      <c r="N8" s="171">
        <v>2016</v>
      </c>
    </row>
    <row r="9" spans="1:15" s="153" customFormat="1" ht="30" customHeight="1">
      <c r="A9" s="170">
        <v>2017</v>
      </c>
      <c r="B9" s="404">
        <v>865475565557</v>
      </c>
      <c r="C9" s="172">
        <v>681787003697</v>
      </c>
      <c r="D9" s="172">
        <v>183688561860</v>
      </c>
      <c r="E9" s="172">
        <v>877765361519</v>
      </c>
      <c r="F9" s="172">
        <v>696069633102</v>
      </c>
      <c r="G9" s="172">
        <v>181695728417</v>
      </c>
      <c r="H9" s="172">
        <v>715825904470</v>
      </c>
      <c r="I9" s="172">
        <v>592921022080</v>
      </c>
      <c r="J9" s="172">
        <v>122904882390</v>
      </c>
      <c r="K9" s="172">
        <v>161939457049</v>
      </c>
      <c r="L9" s="172">
        <v>103148611022</v>
      </c>
      <c r="M9" s="404">
        <v>58790846027</v>
      </c>
      <c r="N9" s="171">
        <v>2017</v>
      </c>
    </row>
    <row r="10" spans="1:15" s="153" customFormat="1" ht="30" customHeight="1">
      <c r="A10" s="170">
        <v>2018</v>
      </c>
      <c r="B10" s="172">
        <v>904031263932</v>
      </c>
      <c r="C10" s="172">
        <v>728346935992</v>
      </c>
      <c r="D10" s="172">
        <v>175684327940</v>
      </c>
      <c r="E10" s="172">
        <v>920430420741</v>
      </c>
      <c r="F10" s="172">
        <v>743240583669</v>
      </c>
      <c r="G10" s="172">
        <v>177189837072</v>
      </c>
      <c r="H10" s="172">
        <v>742821420380</v>
      </c>
      <c r="I10" s="172">
        <v>627569333410</v>
      </c>
      <c r="J10" s="172">
        <v>115252086970</v>
      </c>
      <c r="K10" s="172">
        <v>177609000361</v>
      </c>
      <c r="L10" s="172">
        <v>115671250259</v>
      </c>
      <c r="M10" s="172">
        <v>61937750102</v>
      </c>
      <c r="N10" s="171">
        <v>2018</v>
      </c>
    </row>
    <row r="11" spans="1:15" s="153" customFormat="1" ht="30" customHeight="1">
      <c r="A11" s="170">
        <v>2019</v>
      </c>
      <c r="B11" s="172">
        <v>1037490786290</v>
      </c>
      <c r="C11" s="172">
        <v>844203389060</v>
      </c>
      <c r="D11" s="172">
        <v>193287397230</v>
      </c>
      <c r="E11" s="172">
        <v>1047201777542</v>
      </c>
      <c r="F11" s="172">
        <v>854232940443</v>
      </c>
      <c r="G11" s="172">
        <v>192968837099</v>
      </c>
      <c r="H11" s="172">
        <v>880910526775</v>
      </c>
      <c r="I11" s="172">
        <v>750442606220</v>
      </c>
      <c r="J11" s="172">
        <v>130467920555</v>
      </c>
      <c r="K11" s="172">
        <v>166291250767</v>
      </c>
      <c r="L11" s="172">
        <v>103790334223</v>
      </c>
      <c r="M11" s="172">
        <v>62500916544</v>
      </c>
      <c r="N11" s="171">
        <v>2019</v>
      </c>
    </row>
    <row r="12" spans="1:15" s="153" customFormat="1" ht="30" customHeight="1">
      <c r="A12" s="405">
        <v>2020</v>
      </c>
      <c r="B12" s="403">
        <v>1220738262274</v>
      </c>
      <c r="C12" s="403">
        <v>1006809076552</v>
      </c>
      <c r="D12" s="403">
        <v>213929185722</v>
      </c>
      <c r="E12" s="403">
        <v>1247226228181</v>
      </c>
      <c r="F12" s="403">
        <v>1032668102326</v>
      </c>
      <c r="G12" s="403">
        <v>214558125855</v>
      </c>
      <c r="H12" s="403">
        <v>1061813428866</v>
      </c>
      <c r="I12" s="403">
        <v>911864045870</v>
      </c>
      <c r="J12" s="403">
        <v>149949382996</v>
      </c>
      <c r="K12" s="403">
        <v>185412799315</v>
      </c>
      <c r="L12" s="403">
        <v>120804056456</v>
      </c>
      <c r="M12" s="403">
        <v>64608742859</v>
      </c>
      <c r="N12" s="406">
        <v>2020</v>
      </c>
    </row>
    <row r="13" spans="1:15" s="389" customFormat="1" ht="30" customHeight="1">
      <c r="A13" s="405">
        <v>2021</v>
      </c>
      <c r="B13" s="402">
        <f t="shared" ref="B13" si="0">SUM(C13:D13)</f>
        <v>1297596784748</v>
      </c>
      <c r="C13" s="402">
        <v>1108612084228</v>
      </c>
      <c r="D13" s="402">
        <v>188984700520</v>
      </c>
      <c r="E13" s="402">
        <f t="shared" ref="E13" si="1">SUM(F13:G13)</f>
        <v>1311530535298</v>
      </c>
      <c r="F13" s="402">
        <v>1120468775123</v>
      </c>
      <c r="G13" s="402">
        <v>191061760175</v>
      </c>
      <c r="H13" s="402">
        <f t="shared" ref="H13" si="2">SUM(I13:J13)</f>
        <v>1123544781560</v>
      </c>
      <c r="I13" s="402">
        <v>984854990600</v>
      </c>
      <c r="J13" s="402">
        <v>138689790960</v>
      </c>
      <c r="K13" s="402">
        <f t="shared" ref="K13" si="3">E13-H13</f>
        <v>187985753738</v>
      </c>
      <c r="L13" s="402">
        <f t="shared" ref="L13" si="4">F13-I13</f>
        <v>135613784523</v>
      </c>
      <c r="M13" s="402">
        <f t="shared" ref="M13" si="5">G13-J13</f>
        <v>52371969215</v>
      </c>
      <c r="N13" s="406">
        <v>2021</v>
      </c>
    </row>
    <row r="14" spans="1:15" s="389" customFormat="1" ht="30" customHeight="1">
      <c r="A14" s="405">
        <v>2022</v>
      </c>
      <c r="B14" s="402">
        <v>1371558566876</v>
      </c>
      <c r="C14" s="402">
        <v>1168163982926</v>
      </c>
      <c r="D14" s="402">
        <v>203394583950</v>
      </c>
      <c r="E14" s="402">
        <v>1376986538772</v>
      </c>
      <c r="F14" s="402">
        <v>1169273488520</v>
      </c>
      <c r="G14" s="402">
        <v>207713050252</v>
      </c>
      <c r="H14" s="402">
        <v>1156312168697</v>
      </c>
      <c r="I14" s="402">
        <v>1014347144940</v>
      </c>
      <c r="J14" s="402">
        <v>141965023757</v>
      </c>
      <c r="K14" s="402">
        <v>220674370075</v>
      </c>
      <c r="L14" s="402">
        <v>154926343580</v>
      </c>
      <c r="M14" s="402">
        <v>65748026495</v>
      </c>
      <c r="N14" s="406">
        <v>2022</v>
      </c>
    </row>
    <row r="15" spans="1:15" s="389" customFormat="1" ht="30" customHeight="1">
      <c r="A15" s="498">
        <v>2023</v>
      </c>
      <c r="B15" s="402">
        <v>1368470280220</v>
      </c>
      <c r="C15" s="402">
        <v>1144441938800</v>
      </c>
      <c r="D15" s="402">
        <v>224028341420</v>
      </c>
      <c r="E15" s="402">
        <v>1373148481402</v>
      </c>
      <c r="F15" s="402">
        <v>1146726676508</v>
      </c>
      <c r="G15" s="402">
        <v>226421804894</v>
      </c>
      <c r="H15" s="402">
        <v>1162109571736</v>
      </c>
      <c r="I15" s="402">
        <v>1013765271560</v>
      </c>
      <c r="J15" s="402">
        <v>148344300176</v>
      </c>
      <c r="K15" s="402">
        <v>211038909666</v>
      </c>
      <c r="L15" s="402">
        <v>132961404948</v>
      </c>
      <c r="M15" s="402">
        <v>78077504718</v>
      </c>
      <c r="N15" s="406">
        <v>2023</v>
      </c>
    </row>
    <row r="16" spans="1:15" s="389" customFormat="1" ht="30" customHeight="1">
      <c r="A16" s="407">
        <v>2024</v>
      </c>
      <c r="B16" s="530">
        <f t="shared" ref="B16" si="6">SUM(C16:D16)</f>
        <v>1408742303293</v>
      </c>
      <c r="C16" s="408">
        <v>1176724321520</v>
      </c>
      <c r="D16" s="408">
        <v>232017981773</v>
      </c>
      <c r="E16" s="408">
        <f t="shared" ref="E16" si="7">SUM(F16:G16)</f>
        <v>1407241931665</v>
      </c>
      <c r="F16" s="408">
        <v>1175553057721</v>
      </c>
      <c r="G16" s="408">
        <v>231688873944</v>
      </c>
      <c r="H16" s="408">
        <f t="shared" ref="H16" si="8">SUM(I16:J16)</f>
        <v>1227769144142</v>
      </c>
      <c r="I16" s="408">
        <v>1071580720150</v>
      </c>
      <c r="J16" s="408">
        <v>156188423992</v>
      </c>
      <c r="K16" s="408">
        <f t="shared" ref="K16:M16" si="9">E16-H16</f>
        <v>179472787523</v>
      </c>
      <c r="L16" s="408">
        <f t="shared" si="9"/>
        <v>103972337571</v>
      </c>
      <c r="M16" s="531">
        <f t="shared" si="9"/>
        <v>75500449952</v>
      </c>
      <c r="N16" s="409">
        <v>2024</v>
      </c>
    </row>
    <row r="17" spans="1:14" s="139" customFormat="1" ht="14.1" customHeight="1">
      <c r="A17" s="26" t="s">
        <v>230</v>
      </c>
      <c r="N17" s="39" t="s">
        <v>231</v>
      </c>
    </row>
    <row r="18" spans="1:14" s="144" customFormat="1" ht="16.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s="144" customFormat="1" ht="16.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s="144" customFormat="1" ht="18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s="144" customFormat="1" ht="14.4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s="144" customFormat="1" ht="14.4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s="144" customFormat="1" ht="14.4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s="144" customFormat="1" ht="14.4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s="144" customFormat="1" ht="18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4.45" customHeight="1"/>
    <row r="27" spans="1:14" ht="14.45" customHeight="1"/>
    <row r="28" spans="1:14" ht="14.45" customHeight="1"/>
    <row r="29" spans="1:14" ht="14.45" customHeight="1"/>
    <row r="30" spans="1:14" ht="18.75" customHeight="1"/>
    <row r="31" spans="1:14" ht="14.45" customHeight="1"/>
    <row r="32" spans="1:14" ht="14.45" customHeight="1"/>
    <row r="33" ht="14.45" customHeight="1"/>
    <row r="34" ht="14.45" customHeight="1"/>
    <row r="35" ht="18.75" customHeight="1"/>
    <row r="36" ht="14.45" customHeight="1"/>
    <row r="37" ht="14.45" customHeight="1"/>
    <row r="38" ht="16.5" customHeight="1"/>
    <row r="39" ht="14.45" customHeight="1"/>
    <row r="40" ht="14.45" customHeight="1"/>
    <row r="41" ht="5.25" customHeight="1"/>
    <row r="42" ht="15.75" customHeight="1"/>
    <row r="43" ht="15.75" customHeight="1"/>
  </sheetData>
  <mergeCells count="5">
    <mergeCell ref="E4:G4"/>
    <mergeCell ref="K5:K6"/>
    <mergeCell ref="H5:H6"/>
    <mergeCell ref="E5:E6"/>
    <mergeCell ref="B5:B6"/>
  </mergeCells>
  <phoneticPr fontId="7" type="noConversion"/>
  <printOptions horizontalCentered="1"/>
  <pageMargins left="1.2204724409448819" right="1.2204724409448819" top="1.0236220472440944" bottom="2.3622047244094491" header="0" footer="0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26"/>
  <sheetViews>
    <sheetView view="pageBreakPreview" zoomScale="90" zoomScaleSheetLayoutView="90" workbookViewId="0">
      <pane xSplit="1" ySplit="6" topLeftCell="B7" activePane="bottomRight" state="frozen"/>
      <selection activeCell="D13" sqref="D13"/>
      <selection pane="topRight" activeCell="D13" sqref="D13"/>
      <selection pane="bottomLeft" activeCell="D13" sqref="D13"/>
      <selection pane="bottomRight" activeCell="F12" sqref="F12"/>
    </sheetView>
  </sheetViews>
  <sheetFormatPr defaultColWidth="9" defaultRowHeight="17.25"/>
  <cols>
    <col min="1" max="1" width="8.75" style="40" customWidth="1"/>
    <col min="2" max="2" width="12.125" style="40" customWidth="1"/>
    <col min="3" max="3" width="10.5" style="40" customWidth="1"/>
    <col min="4" max="4" width="14.25" style="40" customWidth="1"/>
    <col min="5" max="11" width="13.375" style="40" customWidth="1"/>
    <col min="12" max="18" width="14.875" style="40" customWidth="1"/>
    <col min="19" max="19" width="12.375" style="40" customWidth="1"/>
    <col min="20" max="20" width="13.625" style="40" customWidth="1"/>
    <col min="21" max="21" width="13.125" style="40" customWidth="1"/>
    <col min="22" max="22" width="10.875" style="40" customWidth="1"/>
    <col min="23" max="23" width="11.75" style="40" customWidth="1"/>
    <col min="24" max="30" width="10.875" style="40" customWidth="1"/>
    <col min="31" max="31" width="13.5" style="40" bestFit="1" customWidth="1"/>
    <col min="32" max="32" width="10.875" style="40" customWidth="1"/>
    <col min="33" max="16384" width="9" style="40"/>
  </cols>
  <sheetData>
    <row r="1" spans="1:32" s="174" customFormat="1" ht="20.100000000000001" customHeight="1">
      <c r="A1" s="42" t="s">
        <v>413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 t="s">
        <v>78</v>
      </c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24" customFormat="1" ht="20.100000000000001" customHeight="1" thickBot="1">
      <c r="A2" s="46" t="s">
        <v>345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3" t="s">
        <v>133</v>
      </c>
    </row>
    <row r="3" spans="1:32" s="26" customFormat="1" ht="20.100000000000001" customHeight="1" thickTop="1">
      <c r="A3" s="640" t="s">
        <v>67</v>
      </c>
      <c r="B3" s="426" t="s">
        <v>40</v>
      </c>
      <c r="C3" s="175" t="s">
        <v>41</v>
      </c>
      <c r="D3" s="637" t="s">
        <v>414</v>
      </c>
      <c r="E3" s="646"/>
      <c r="F3" s="646"/>
      <c r="G3" s="646"/>
      <c r="H3" s="646"/>
      <c r="I3" s="646"/>
      <c r="J3" s="646"/>
      <c r="K3" s="646"/>
      <c r="L3" s="646"/>
      <c r="M3" s="646"/>
      <c r="N3" s="646"/>
      <c r="O3" s="646"/>
      <c r="P3" s="646"/>
      <c r="Q3" s="646"/>
      <c r="R3" s="640"/>
      <c r="S3" s="314" t="s">
        <v>79</v>
      </c>
      <c r="T3" s="315" t="s">
        <v>235</v>
      </c>
      <c r="U3" s="316" t="s">
        <v>43</v>
      </c>
      <c r="V3" s="316" t="s">
        <v>44</v>
      </c>
      <c r="W3" s="650" t="s">
        <v>403</v>
      </c>
      <c r="X3" s="651"/>
      <c r="Y3" s="651"/>
      <c r="Z3" s="651"/>
      <c r="AA3" s="651"/>
      <c r="AB3" s="651"/>
      <c r="AC3" s="651"/>
      <c r="AD3" s="651"/>
      <c r="AE3" s="652"/>
      <c r="AF3" s="637" t="s">
        <v>52</v>
      </c>
    </row>
    <row r="4" spans="1:32" s="26" customFormat="1" ht="20.100000000000001" customHeight="1">
      <c r="A4" s="641"/>
      <c r="B4" s="427"/>
      <c r="C4" s="57"/>
      <c r="D4" s="57"/>
      <c r="E4" s="647" t="s">
        <v>388</v>
      </c>
      <c r="F4" s="648"/>
      <c r="G4" s="648"/>
      <c r="H4" s="648"/>
      <c r="I4" s="648"/>
      <c r="J4" s="648"/>
      <c r="K4" s="649"/>
      <c r="L4" s="647" t="s">
        <v>389</v>
      </c>
      <c r="M4" s="648"/>
      <c r="N4" s="648"/>
      <c r="O4" s="648"/>
      <c r="P4" s="648"/>
      <c r="Q4" s="648"/>
      <c r="R4" s="653" t="s">
        <v>409</v>
      </c>
      <c r="S4" s="317"/>
      <c r="T4" s="176"/>
      <c r="U4" s="176"/>
      <c r="V4" s="176"/>
      <c r="W4" s="643"/>
      <c r="X4" s="647" t="s">
        <v>395</v>
      </c>
      <c r="Y4" s="648"/>
      <c r="Z4" s="648"/>
      <c r="AA4" s="648"/>
      <c r="AB4" s="649"/>
      <c r="AC4" s="647" t="s">
        <v>394</v>
      </c>
      <c r="AD4" s="648"/>
      <c r="AE4" s="649"/>
      <c r="AF4" s="638"/>
    </row>
    <row r="5" spans="1:32" s="26" customFormat="1" ht="20.100000000000001" customHeight="1">
      <c r="A5" s="641"/>
      <c r="B5" s="427"/>
      <c r="C5" s="57"/>
      <c r="D5" s="57"/>
      <c r="E5" s="318"/>
      <c r="F5" s="280" t="s">
        <v>371</v>
      </c>
      <c r="G5" s="280" t="s">
        <v>372</v>
      </c>
      <c r="H5" s="280" t="s">
        <v>373</v>
      </c>
      <c r="I5" s="280" t="s">
        <v>374</v>
      </c>
      <c r="J5" s="280" t="s">
        <v>375</v>
      </c>
      <c r="K5" s="280" t="s">
        <v>376</v>
      </c>
      <c r="L5" s="318"/>
      <c r="M5" s="280" t="s">
        <v>383</v>
      </c>
      <c r="N5" s="280" t="s">
        <v>404</v>
      </c>
      <c r="O5" s="280" t="s">
        <v>408</v>
      </c>
      <c r="P5" s="280" t="s">
        <v>384</v>
      </c>
      <c r="Q5" s="332" t="s">
        <v>411</v>
      </c>
      <c r="R5" s="654"/>
      <c r="S5" s="317" t="s">
        <v>130</v>
      </c>
      <c r="T5" s="318" t="s">
        <v>126</v>
      </c>
      <c r="U5" s="176" t="s">
        <v>42</v>
      </c>
      <c r="V5" s="318" t="s">
        <v>128</v>
      </c>
      <c r="W5" s="644"/>
      <c r="X5" s="318"/>
      <c r="Y5" s="280" t="s">
        <v>396</v>
      </c>
      <c r="Z5" s="280" t="s">
        <v>397</v>
      </c>
      <c r="AA5" s="280" t="s">
        <v>398</v>
      </c>
      <c r="AB5" s="280" t="s">
        <v>399</v>
      </c>
      <c r="AC5" s="318"/>
      <c r="AD5" s="280" t="s">
        <v>390</v>
      </c>
      <c r="AE5" s="334" t="s">
        <v>391</v>
      </c>
      <c r="AF5" s="638"/>
    </row>
    <row r="6" spans="1:32" s="26" customFormat="1" ht="20.100000000000001" customHeight="1">
      <c r="A6" s="642"/>
      <c r="B6" s="27" t="s">
        <v>1</v>
      </c>
      <c r="C6" s="319" t="s">
        <v>45</v>
      </c>
      <c r="D6" s="177"/>
      <c r="E6" s="320"/>
      <c r="F6" s="321" t="s">
        <v>377</v>
      </c>
      <c r="G6" s="282" t="s">
        <v>378</v>
      </c>
      <c r="H6" s="282" t="s">
        <v>379</v>
      </c>
      <c r="I6" s="281" t="s">
        <v>380</v>
      </c>
      <c r="J6" s="321" t="s">
        <v>381</v>
      </c>
      <c r="K6" s="282" t="s">
        <v>382</v>
      </c>
      <c r="L6" s="320"/>
      <c r="M6" s="281" t="s">
        <v>385</v>
      </c>
      <c r="N6" s="282" t="s">
        <v>386</v>
      </c>
      <c r="O6" s="282"/>
      <c r="P6" s="282" t="s">
        <v>387</v>
      </c>
      <c r="Q6" s="333" t="s">
        <v>412</v>
      </c>
      <c r="R6" s="331" t="s">
        <v>410</v>
      </c>
      <c r="S6" s="322" t="s">
        <v>131</v>
      </c>
      <c r="T6" s="320" t="s">
        <v>127</v>
      </c>
      <c r="U6" s="177" t="s">
        <v>46</v>
      </c>
      <c r="V6" s="320" t="s">
        <v>129</v>
      </c>
      <c r="W6" s="645"/>
      <c r="X6" s="320"/>
      <c r="Y6" s="282" t="s">
        <v>400</v>
      </c>
      <c r="Z6" s="282" t="s">
        <v>401</v>
      </c>
      <c r="AA6" s="281" t="s">
        <v>402</v>
      </c>
      <c r="AB6" s="282"/>
      <c r="AC6" s="320"/>
      <c r="AD6" s="281" t="s">
        <v>392</v>
      </c>
      <c r="AE6" s="282" t="s">
        <v>393</v>
      </c>
      <c r="AF6" s="639"/>
    </row>
    <row r="7" spans="1:32" s="326" customFormat="1" ht="30" customHeight="1">
      <c r="A7" s="327">
        <v>2015</v>
      </c>
      <c r="B7" s="295">
        <v>516976</v>
      </c>
      <c r="C7" s="295">
        <v>111680</v>
      </c>
      <c r="D7" s="295">
        <v>33652</v>
      </c>
      <c r="E7" s="295">
        <v>13026</v>
      </c>
      <c r="F7" s="261" t="s">
        <v>227</v>
      </c>
      <c r="G7" s="261" t="s">
        <v>227</v>
      </c>
      <c r="H7" s="261" t="s">
        <v>227</v>
      </c>
      <c r="I7" s="261" t="s">
        <v>227</v>
      </c>
      <c r="J7" s="261" t="s">
        <v>227</v>
      </c>
      <c r="K7" s="261" t="s">
        <v>227</v>
      </c>
      <c r="L7" s="295">
        <v>20626</v>
      </c>
      <c r="M7" s="295" t="s">
        <v>227</v>
      </c>
      <c r="N7" s="295" t="s">
        <v>227</v>
      </c>
      <c r="O7" s="295" t="s">
        <v>227</v>
      </c>
      <c r="P7" s="295" t="s">
        <v>227</v>
      </c>
      <c r="Q7" s="295" t="s">
        <v>227</v>
      </c>
      <c r="S7" s="295">
        <v>115853</v>
      </c>
      <c r="T7" s="295">
        <v>46304</v>
      </c>
      <c r="U7" s="295">
        <v>174411</v>
      </c>
      <c r="V7" s="323">
        <v>0</v>
      </c>
      <c r="W7" s="323">
        <v>35076</v>
      </c>
      <c r="X7" s="323">
        <v>35076</v>
      </c>
      <c r="Y7" s="323" t="s">
        <v>227</v>
      </c>
      <c r="Z7" s="323" t="s">
        <v>227</v>
      </c>
      <c r="AA7" s="323" t="s">
        <v>227</v>
      </c>
      <c r="AB7" s="323" t="s">
        <v>227</v>
      </c>
      <c r="AC7" s="323">
        <v>0</v>
      </c>
      <c r="AD7" s="323" t="s">
        <v>227</v>
      </c>
      <c r="AE7" s="323" t="s">
        <v>227</v>
      </c>
      <c r="AF7" s="324">
        <v>2015</v>
      </c>
    </row>
    <row r="8" spans="1:32" s="326" customFormat="1" ht="30" customHeight="1">
      <c r="A8" s="327">
        <v>2016</v>
      </c>
      <c r="B8" s="295">
        <v>570363</v>
      </c>
      <c r="C8" s="295">
        <v>123937</v>
      </c>
      <c r="D8" s="295">
        <v>48310</v>
      </c>
      <c r="E8" s="295">
        <v>16138</v>
      </c>
      <c r="F8" s="261" t="s">
        <v>227</v>
      </c>
      <c r="G8" s="261" t="s">
        <v>227</v>
      </c>
      <c r="H8" s="261" t="s">
        <v>227</v>
      </c>
      <c r="I8" s="261" t="s">
        <v>227</v>
      </c>
      <c r="J8" s="261" t="s">
        <v>227</v>
      </c>
      <c r="K8" s="261" t="s">
        <v>227</v>
      </c>
      <c r="L8" s="295">
        <v>32172</v>
      </c>
      <c r="M8" s="295" t="s">
        <v>227</v>
      </c>
      <c r="N8" s="295" t="s">
        <v>227</v>
      </c>
      <c r="O8" s="295" t="s">
        <v>227</v>
      </c>
      <c r="P8" s="295" t="s">
        <v>227</v>
      </c>
      <c r="Q8" s="295" t="s">
        <v>227</v>
      </c>
      <c r="S8" s="295">
        <v>129845</v>
      </c>
      <c r="T8" s="295">
        <v>45538</v>
      </c>
      <c r="U8" s="295">
        <v>166342</v>
      </c>
      <c r="V8" s="323">
        <v>0</v>
      </c>
      <c r="W8" s="323">
        <v>56391</v>
      </c>
      <c r="X8" s="323">
        <v>54986</v>
      </c>
      <c r="Y8" s="323" t="s">
        <v>227</v>
      </c>
      <c r="Z8" s="323" t="s">
        <v>227</v>
      </c>
      <c r="AA8" s="323" t="s">
        <v>227</v>
      </c>
      <c r="AB8" s="323" t="s">
        <v>227</v>
      </c>
      <c r="AC8" s="323">
        <v>1405</v>
      </c>
      <c r="AD8" s="323" t="s">
        <v>227</v>
      </c>
      <c r="AE8" s="323" t="s">
        <v>227</v>
      </c>
      <c r="AF8" s="324">
        <v>2016</v>
      </c>
    </row>
    <row r="9" spans="1:32" s="326" customFormat="1" ht="30" customHeight="1">
      <c r="A9" s="327">
        <v>2017</v>
      </c>
      <c r="B9" s="295">
        <v>608485</v>
      </c>
      <c r="C9" s="295">
        <v>133919</v>
      </c>
      <c r="D9" s="295">
        <v>45532</v>
      </c>
      <c r="E9" s="295">
        <v>19498</v>
      </c>
      <c r="F9" s="261" t="s">
        <v>227</v>
      </c>
      <c r="G9" s="261" t="s">
        <v>227</v>
      </c>
      <c r="H9" s="261" t="s">
        <v>227</v>
      </c>
      <c r="I9" s="261" t="s">
        <v>227</v>
      </c>
      <c r="J9" s="261" t="s">
        <v>227</v>
      </c>
      <c r="K9" s="261" t="s">
        <v>227</v>
      </c>
      <c r="L9" s="295">
        <v>26034</v>
      </c>
      <c r="M9" s="295" t="s">
        <v>227</v>
      </c>
      <c r="N9" s="295" t="s">
        <v>227</v>
      </c>
      <c r="O9" s="295" t="s">
        <v>227</v>
      </c>
      <c r="P9" s="295" t="s">
        <v>227</v>
      </c>
      <c r="Q9" s="295" t="s">
        <v>227</v>
      </c>
      <c r="S9" s="295">
        <v>144055</v>
      </c>
      <c r="T9" s="295">
        <v>57734</v>
      </c>
      <c r="U9" s="295">
        <v>183878</v>
      </c>
      <c r="V9" s="323">
        <v>0</v>
      </c>
      <c r="W9" s="323">
        <v>43364</v>
      </c>
      <c r="X9" s="323">
        <v>43364</v>
      </c>
      <c r="Y9" s="323" t="s">
        <v>227</v>
      </c>
      <c r="Z9" s="323" t="s">
        <v>227</v>
      </c>
      <c r="AA9" s="323" t="s">
        <v>227</v>
      </c>
      <c r="AB9" s="323" t="s">
        <v>227</v>
      </c>
      <c r="AC9" s="323">
        <v>0</v>
      </c>
      <c r="AD9" s="323" t="s">
        <v>227</v>
      </c>
      <c r="AE9" s="323" t="s">
        <v>227</v>
      </c>
      <c r="AF9" s="324">
        <v>2017</v>
      </c>
    </row>
    <row r="10" spans="1:32" s="326" customFormat="1" ht="30" customHeight="1">
      <c r="A10" s="327">
        <v>2018</v>
      </c>
      <c r="B10" s="295">
        <v>653654</v>
      </c>
      <c r="C10" s="295">
        <v>147226</v>
      </c>
      <c r="D10" s="295">
        <v>46302</v>
      </c>
      <c r="E10" s="295">
        <v>19470</v>
      </c>
      <c r="F10" s="261" t="s">
        <v>227</v>
      </c>
      <c r="G10" s="261" t="s">
        <v>227</v>
      </c>
      <c r="H10" s="261" t="s">
        <v>227</v>
      </c>
      <c r="I10" s="261" t="s">
        <v>227</v>
      </c>
      <c r="J10" s="261" t="s">
        <v>227</v>
      </c>
      <c r="K10" s="261" t="s">
        <v>227</v>
      </c>
      <c r="L10" s="295">
        <v>26832</v>
      </c>
      <c r="M10" s="295" t="s">
        <v>227</v>
      </c>
      <c r="N10" s="295" t="s">
        <v>227</v>
      </c>
      <c r="O10" s="295" t="s">
        <v>227</v>
      </c>
      <c r="P10" s="295" t="s">
        <v>227</v>
      </c>
      <c r="Q10" s="295" t="s">
        <v>227</v>
      </c>
      <c r="S10" s="295">
        <v>159738</v>
      </c>
      <c r="T10" s="295">
        <v>85543</v>
      </c>
      <c r="U10" s="295">
        <v>200620</v>
      </c>
      <c r="V10" s="323" t="s">
        <v>145</v>
      </c>
      <c r="W10" s="323">
        <v>103811</v>
      </c>
      <c r="X10" s="323">
        <v>103154</v>
      </c>
      <c r="Y10" s="323" t="s">
        <v>227</v>
      </c>
      <c r="Z10" s="323" t="s">
        <v>227</v>
      </c>
      <c r="AA10" s="323" t="s">
        <v>227</v>
      </c>
      <c r="AB10" s="323" t="s">
        <v>227</v>
      </c>
      <c r="AC10" s="323">
        <v>657</v>
      </c>
      <c r="AD10" s="323" t="s">
        <v>227</v>
      </c>
      <c r="AE10" s="323" t="s">
        <v>227</v>
      </c>
      <c r="AF10" s="324">
        <v>2018</v>
      </c>
    </row>
    <row r="11" spans="1:32" s="326" customFormat="1" ht="30" customHeight="1">
      <c r="A11" s="327">
        <v>2019</v>
      </c>
      <c r="B11" s="295">
        <v>765454</v>
      </c>
      <c r="C11" s="270">
        <v>150862000</v>
      </c>
      <c r="D11" s="271">
        <v>45389898</v>
      </c>
      <c r="E11" s="271">
        <v>23575970</v>
      </c>
      <c r="F11" s="261" t="s">
        <v>227</v>
      </c>
      <c r="G11" s="261" t="s">
        <v>227</v>
      </c>
      <c r="H11" s="261" t="s">
        <v>227</v>
      </c>
      <c r="I11" s="261" t="s">
        <v>227</v>
      </c>
      <c r="J11" s="261" t="s">
        <v>227</v>
      </c>
      <c r="K11" s="261" t="s">
        <v>227</v>
      </c>
      <c r="L11" s="261">
        <v>21813928</v>
      </c>
      <c r="M11" s="295" t="s">
        <v>227</v>
      </c>
      <c r="N11" s="295" t="s">
        <v>227</v>
      </c>
      <c r="O11" s="295" t="s">
        <v>227</v>
      </c>
      <c r="P11" s="295" t="s">
        <v>227</v>
      </c>
      <c r="Q11" s="295" t="s">
        <v>227</v>
      </c>
      <c r="R11" s="325"/>
      <c r="S11" s="272">
        <v>183771987</v>
      </c>
      <c r="T11" s="272">
        <v>99150423</v>
      </c>
      <c r="U11" s="272">
        <v>249350770</v>
      </c>
      <c r="V11" s="262">
        <v>0</v>
      </c>
      <c r="W11" s="261">
        <v>36929051</v>
      </c>
      <c r="X11" s="261">
        <v>36929051</v>
      </c>
      <c r="Y11" s="323" t="s">
        <v>227</v>
      </c>
      <c r="Z11" s="323" t="s">
        <v>227</v>
      </c>
      <c r="AA11" s="323" t="s">
        <v>227</v>
      </c>
      <c r="AB11" s="323" t="s">
        <v>227</v>
      </c>
      <c r="AC11" s="323">
        <v>0</v>
      </c>
      <c r="AD11" s="323" t="s">
        <v>227</v>
      </c>
      <c r="AE11" s="323" t="s">
        <v>227</v>
      </c>
      <c r="AF11" s="324">
        <v>2019</v>
      </c>
    </row>
    <row r="12" spans="1:32" s="325" customFormat="1" ht="30" customHeight="1">
      <c r="A12" s="428">
        <v>2020</v>
      </c>
      <c r="B12" s="412">
        <v>938227</v>
      </c>
      <c r="C12" s="422">
        <v>157176000</v>
      </c>
      <c r="D12" s="423">
        <v>55268</v>
      </c>
      <c r="E12" s="387">
        <f t="shared" ref="E12" si="0">SUM(F12:K12)</f>
        <v>20503077</v>
      </c>
      <c r="F12" s="413">
        <v>291177</v>
      </c>
      <c r="G12" s="413">
        <v>4013214</v>
      </c>
      <c r="H12" s="413">
        <v>7117988</v>
      </c>
      <c r="I12" s="413">
        <v>328662</v>
      </c>
      <c r="J12" s="413">
        <v>7893319</v>
      </c>
      <c r="K12" s="413">
        <v>858717</v>
      </c>
      <c r="L12" s="414">
        <v>18213</v>
      </c>
      <c r="M12" s="413">
        <v>13006406</v>
      </c>
      <c r="N12" s="413">
        <v>4882099</v>
      </c>
      <c r="O12" s="295" t="s">
        <v>227</v>
      </c>
      <c r="P12" s="413">
        <v>10790993</v>
      </c>
      <c r="Q12" s="295" t="s">
        <v>227</v>
      </c>
      <c r="R12" s="413">
        <v>1934995</v>
      </c>
      <c r="S12" s="415">
        <v>160056</v>
      </c>
      <c r="T12" s="416">
        <v>96780597</v>
      </c>
      <c r="U12" s="417">
        <v>392660640</v>
      </c>
      <c r="V12" s="424">
        <v>26933</v>
      </c>
      <c r="W12" s="387">
        <f t="shared" ref="W12" si="1">X12+AC12</f>
        <v>49353177</v>
      </c>
      <c r="X12" s="387">
        <f t="shared" ref="X12" si="2">SUM(Y12:AB12)</f>
        <v>35214493</v>
      </c>
      <c r="Y12" s="418">
        <v>28294029</v>
      </c>
      <c r="Z12" s="418">
        <v>6914211</v>
      </c>
      <c r="AA12" s="419">
        <v>6253</v>
      </c>
      <c r="AB12" s="323" t="s">
        <v>227</v>
      </c>
      <c r="AC12" s="387">
        <f t="shared" ref="AC12" si="3">SUM(AD12:AE12)</f>
        <v>14138684</v>
      </c>
      <c r="AD12" s="419">
        <v>1273439</v>
      </c>
      <c r="AE12" s="419">
        <v>12865245</v>
      </c>
      <c r="AF12" s="430">
        <v>2020</v>
      </c>
    </row>
    <row r="13" spans="1:32" s="425" customFormat="1" ht="30" customHeight="1">
      <c r="A13" s="429">
        <v>2021</v>
      </c>
      <c r="B13" s="420">
        <v>1048194</v>
      </c>
      <c r="C13" s="421">
        <v>180320</v>
      </c>
      <c r="D13" s="420">
        <v>44043</v>
      </c>
      <c r="E13" s="420">
        <v>22919</v>
      </c>
      <c r="F13" s="421">
        <v>285</v>
      </c>
      <c r="G13" s="421">
        <v>4429</v>
      </c>
      <c r="H13" s="421">
        <v>8011</v>
      </c>
      <c r="I13" s="421">
        <v>90</v>
      </c>
      <c r="J13" s="421">
        <v>90110</v>
      </c>
      <c r="K13" s="421">
        <v>1095</v>
      </c>
      <c r="L13" s="421">
        <v>18213</v>
      </c>
      <c r="M13" s="421">
        <v>1186</v>
      </c>
      <c r="N13" s="421">
        <v>345</v>
      </c>
      <c r="O13" s="421">
        <v>6358</v>
      </c>
      <c r="P13" s="421">
        <v>7924</v>
      </c>
      <c r="Q13" s="295" t="s">
        <v>227</v>
      </c>
      <c r="R13" s="421">
        <v>2911</v>
      </c>
      <c r="S13" s="421">
        <v>181436</v>
      </c>
      <c r="T13" s="411">
        <v>150822</v>
      </c>
      <c r="U13" s="410">
        <v>385084</v>
      </c>
      <c r="V13" s="274">
        <v>42200</v>
      </c>
      <c r="W13" s="305">
        <v>64279</v>
      </c>
      <c r="X13" s="305">
        <v>51279</v>
      </c>
      <c r="Y13" s="305">
        <v>51108</v>
      </c>
      <c r="Z13" s="305">
        <v>10165</v>
      </c>
      <c r="AA13" s="305">
        <v>7</v>
      </c>
      <c r="AB13" s="323" t="s">
        <v>227</v>
      </c>
      <c r="AC13" s="305">
        <v>3000</v>
      </c>
      <c r="AD13" s="305"/>
      <c r="AE13" s="305">
        <v>3000</v>
      </c>
      <c r="AF13" s="431">
        <v>2021</v>
      </c>
    </row>
    <row r="14" spans="1:32" s="323" customFormat="1" ht="30" customHeight="1">
      <c r="A14" s="429">
        <v>2022</v>
      </c>
      <c r="B14" s="476">
        <v>1077368088</v>
      </c>
      <c r="C14" s="477">
        <v>196891799</v>
      </c>
      <c r="D14" s="476">
        <v>58857595</v>
      </c>
      <c r="E14" s="476">
        <v>29178138</v>
      </c>
      <c r="F14" s="477">
        <v>326984</v>
      </c>
      <c r="G14" s="477">
        <v>8630507</v>
      </c>
      <c r="H14" s="477">
        <v>8589459</v>
      </c>
      <c r="I14" s="477">
        <v>71551</v>
      </c>
      <c r="J14" s="477">
        <v>9918433</v>
      </c>
      <c r="K14" s="477">
        <v>1641204</v>
      </c>
      <c r="L14" s="477">
        <v>25791765</v>
      </c>
      <c r="M14" s="477">
        <v>514119</v>
      </c>
      <c r="N14" s="477">
        <v>464499</v>
      </c>
      <c r="O14" s="477">
        <v>3829561</v>
      </c>
      <c r="P14" s="477">
        <v>18156586</v>
      </c>
      <c r="Q14" s="478">
        <v>2827000</v>
      </c>
      <c r="R14" s="477">
        <v>3887692</v>
      </c>
      <c r="S14" s="477">
        <v>237034913</v>
      </c>
      <c r="T14" s="479">
        <v>132740000</v>
      </c>
      <c r="U14" s="480">
        <v>387298075</v>
      </c>
      <c r="V14" s="481">
        <v>18900000</v>
      </c>
      <c r="W14" s="482">
        <v>45645706</v>
      </c>
      <c r="X14" s="482">
        <v>45629403</v>
      </c>
      <c r="Y14" s="482">
        <v>33928111</v>
      </c>
      <c r="Z14" s="482">
        <v>10889777</v>
      </c>
      <c r="AA14" s="482">
        <v>4759</v>
      </c>
      <c r="AB14" s="483">
        <v>806756</v>
      </c>
      <c r="AC14" s="482">
        <v>16303</v>
      </c>
      <c r="AD14" s="482">
        <v>16303</v>
      </c>
      <c r="AE14" s="482">
        <v>0</v>
      </c>
      <c r="AF14" s="431">
        <v>2022</v>
      </c>
    </row>
    <row r="15" spans="1:32" s="323" customFormat="1" ht="30" customHeight="1">
      <c r="A15" s="499">
        <v>2023</v>
      </c>
      <c r="B15" s="366">
        <v>1036989684</v>
      </c>
      <c r="C15" s="500">
        <v>199426607</v>
      </c>
      <c r="D15" s="366">
        <v>54520286</v>
      </c>
      <c r="E15" s="366">
        <v>34711970</v>
      </c>
      <c r="F15" s="500">
        <v>299991</v>
      </c>
      <c r="G15" s="500">
        <v>10923565</v>
      </c>
      <c r="H15" s="500">
        <v>9221669</v>
      </c>
      <c r="I15" s="500">
        <v>100748</v>
      </c>
      <c r="J15" s="500">
        <v>9820439</v>
      </c>
      <c r="K15" s="500">
        <v>4345558</v>
      </c>
      <c r="L15" s="501">
        <v>15871905</v>
      </c>
      <c r="M15" s="500">
        <v>2547873</v>
      </c>
      <c r="N15" s="500">
        <v>246731</v>
      </c>
      <c r="O15" s="500">
        <v>3836208</v>
      </c>
      <c r="P15" s="500">
        <v>6441093</v>
      </c>
      <c r="Q15" s="500">
        <v>2800000</v>
      </c>
      <c r="R15" s="500">
        <v>3936411</v>
      </c>
      <c r="S15" s="502">
        <v>199586571</v>
      </c>
      <c r="T15" s="502">
        <v>107557862</v>
      </c>
      <c r="U15" s="503">
        <v>416985823</v>
      </c>
      <c r="V15" s="366">
        <v>0</v>
      </c>
      <c r="W15" s="366">
        <v>58912535</v>
      </c>
      <c r="X15" s="366">
        <v>52837404</v>
      </c>
      <c r="Y15" s="502">
        <v>32606664</v>
      </c>
      <c r="Z15" s="502">
        <v>14867579</v>
      </c>
      <c r="AA15" s="366">
        <v>0</v>
      </c>
      <c r="AB15" s="366">
        <v>5363161</v>
      </c>
      <c r="AC15" s="366">
        <v>6075131</v>
      </c>
      <c r="AD15" s="366">
        <v>6075131</v>
      </c>
      <c r="AE15" s="366">
        <v>0</v>
      </c>
      <c r="AF15" s="431">
        <v>2023</v>
      </c>
    </row>
    <row r="16" spans="1:32" s="532" customFormat="1" ht="30" customHeight="1">
      <c r="A16" s="535">
        <v>2024</v>
      </c>
      <c r="B16" s="533">
        <f t="shared" ref="B16" si="4">SUM(C16,D16,V16:Z16)</f>
        <v>426773966</v>
      </c>
      <c r="C16" s="536">
        <v>204126567</v>
      </c>
      <c r="D16" s="533">
        <f t="shared" ref="D16" si="5">SUM(E16,L16,R16)</f>
        <v>53998543</v>
      </c>
      <c r="E16" s="533">
        <f t="shared" ref="E16" si="6">SUM(F16:K16)</f>
        <v>36132725</v>
      </c>
      <c r="F16" s="536">
        <v>351192</v>
      </c>
      <c r="G16" s="536">
        <v>11246409</v>
      </c>
      <c r="H16" s="536">
        <v>10092834</v>
      </c>
      <c r="I16" s="536">
        <v>2618375</v>
      </c>
      <c r="J16" s="536">
        <v>8514258</v>
      </c>
      <c r="K16" s="536">
        <v>3309657</v>
      </c>
      <c r="L16" s="534">
        <f t="shared" ref="L16" si="7">SUM(M16:Q16)</f>
        <v>13864639</v>
      </c>
      <c r="M16" s="536">
        <v>2303682</v>
      </c>
      <c r="N16" s="536">
        <v>224881</v>
      </c>
      <c r="O16" s="536">
        <v>1843581</v>
      </c>
      <c r="P16" s="536">
        <v>6292495</v>
      </c>
      <c r="Q16" s="536">
        <v>3200000</v>
      </c>
      <c r="R16" s="536">
        <v>4001179</v>
      </c>
      <c r="S16" s="537">
        <v>177018000</v>
      </c>
      <c r="T16" s="537">
        <v>124767768</v>
      </c>
      <c r="U16" s="538">
        <v>469695780</v>
      </c>
      <c r="V16" s="533">
        <v>12000000</v>
      </c>
      <c r="W16" s="533">
        <f t="shared" ref="W16" si="8">X16+AC16</f>
        <v>53163372</v>
      </c>
      <c r="X16" s="533">
        <f t="shared" ref="X16" si="9">SUM(Y16:AB16)</f>
        <v>52478372</v>
      </c>
      <c r="Y16" s="537">
        <v>39412247</v>
      </c>
      <c r="Z16" s="537">
        <v>11594865</v>
      </c>
      <c r="AA16" s="533">
        <v>0</v>
      </c>
      <c r="AB16" s="533">
        <v>1471260</v>
      </c>
      <c r="AC16" s="533">
        <f t="shared" ref="AC16" si="10">SUM(AD16:AE16)</f>
        <v>685000</v>
      </c>
      <c r="AD16" s="533">
        <v>685000</v>
      </c>
      <c r="AE16" s="533"/>
      <c r="AF16" s="432">
        <v>2024</v>
      </c>
    </row>
    <row r="17" spans="1:36" s="26" customFormat="1" ht="14.1" customHeight="1">
      <c r="A17" s="26" t="s">
        <v>352</v>
      </c>
      <c r="AF17" s="39" t="s">
        <v>231</v>
      </c>
    </row>
    <row r="18" spans="1:36" s="328" customFormat="1" ht="14.1" customHeight="1">
      <c r="A18" s="328" t="s">
        <v>405</v>
      </c>
      <c r="T18" s="329"/>
      <c r="Z18" s="329"/>
      <c r="AJ18" s="329"/>
    </row>
    <row r="19" spans="1:36" s="328" customFormat="1" ht="14.1" customHeight="1">
      <c r="A19" s="328" t="s">
        <v>406</v>
      </c>
      <c r="T19" s="329"/>
      <c r="V19" s="330"/>
      <c r="Z19" s="329"/>
      <c r="AJ19" s="329"/>
    </row>
    <row r="20" spans="1:36" s="328" customFormat="1" ht="14.1" customHeight="1">
      <c r="A20" s="328" t="s">
        <v>407</v>
      </c>
      <c r="T20" s="329"/>
      <c r="Z20" s="329"/>
      <c r="AJ20" s="329"/>
    </row>
    <row r="21" spans="1:36" s="24" customFormat="1" ht="13.5"/>
    <row r="22" spans="1:36" s="24" customFormat="1" ht="13.5"/>
    <row r="23" spans="1:36" s="24" customFormat="1" ht="13.5"/>
    <row r="24" spans="1:36" s="24" customFormat="1" ht="13.5"/>
    <row r="25" spans="1:36" s="24" customFormat="1" ht="13.5"/>
    <row r="26" spans="1:36" s="24" customFormat="1" ht="13.5"/>
  </sheetData>
  <mergeCells count="10">
    <mergeCell ref="AF3:AF6"/>
    <mergeCell ref="A3:A6"/>
    <mergeCell ref="W4:W6"/>
    <mergeCell ref="D3:R3"/>
    <mergeCell ref="E4:K4"/>
    <mergeCell ref="AC4:AE4"/>
    <mergeCell ref="X4:AB4"/>
    <mergeCell ref="W3:AE3"/>
    <mergeCell ref="L4:Q4"/>
    <mergeCell ref="R4:R5"/>
  </mergeCells>
  <phoneticPr fontId="7" type="noConversion"/>
  <printOptions horizontalCentered="1"/>
  <pageMargins left="1.2204724409448819" right="1.2204724409448819" top="1.0236220472440944" bottom="2.3622047244094491" header="0" footer="0"/>
  <pageSetup paperSize="9" scale="80" orientation="portrait" r:id="rId1"/>
  <headerFooter alignWithMargins="0"/>
  <colBreaks count="1" manualBreakCount="1">
    <brk id="19" max="1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45"/>
  <sheetViews>
    <sheetView view="pageBreakPreview" zoomScaleSheetLayoutView="100" workbookViewId="0">
      <pane xSplit="1" ySplit="7" topLeftCell="B11" activePane="bottomRight" state="frozen"/>
      <selection activeCell="D13" sqref="D13"/>
      <selection pane="topRight" activeCell="D13" sqref="D13"/>
      <selection pane="bottomLeft" activeCell="D13" sqref="D13"/>
      <selection pane="bottomRight" activeCell="D13" sqref="D13"/>
    </sheetView>
  </sheetViews>
  <sheetFormatPr defaultColWidth="9" defaultRowHeight="17.25"/>
  <cols>
    <col min="1" max="1" width="17.125" style="40" customWidth="1"/>
    <col min="2" max="2" width="18.125" style="41" customWidth="1"/>
    <col min="3" max="3" width="11.25" style="41" customWidth="1"/>
    <col min="4" max="4" width="12.625" style="41" customWidth="1"/>
    <col min="5" max="5" width="15.375" style="40" customWidth="1"/>
    <col min="6" max="6" width="14.125" style="40" customWidth="1"/>
    <col min="7" max="7" width="10" style="40" customWidth="1"/>
    <col min="8" max="8" width="11.625" style="40" customWidth="1"/>
    <col min="9" max="9" width="12.25" style="40" customWidth="1"/>
    <col min="10" max="10" width="12.75" style="40" customWidth="1"/>
    <col min="11" max="11" width="14.75" style="40" customWidth="1"/>
    <col min="12" max="16384" width="9" style="40"/>
  </cols>
  <sheetData>
    <row r="1" spans="1:11" s="179" customFormat="1" ht="31.5" customHeight="1">
      <c r="A1" s="42" t="s">
        <v>84</v>
      </c>
      <c r="B1" s="178"/>
      <c r="C1" s="178"/>
      <c r="D1" s="178"/>
      <c r="E1" s="44"/>
      <c r="F1" s="42" t="s">
        <v>85</v>
      </c>
      <c r="G1" s="42"/>
      <c r="H1" s="42"/>
      <c r="I1" s="42"/>
      <c r="J1" s="42"/>
      <c r="K1" s="44"/>
    </row>
    <row r="2" spans="1:11" s="24" customFormat="1" ht="20.100000000000001" customHeight="1" thickBot="1">
      <c r="A2" s="46" t="s">
        <v>132</v>
      </c>
      <c r="B2" s="22"/>
      <c r="C2" s="22"/>
      <c r="D2" s="22"/>
      <c r="E2" s="21"/>
      <c r="F2" s="21"/>
      <c r="G2" s="21"/>
      <c r="H2" s="21"/>
      <c r="I2" s="21"/>
      <c r="J2" s="21"/>
      <c r="K2" s="23" t="s">
        <v>133</v>
      </c>
    </row>
    <row r="3" spans="1:11" s="26" customFormat="1" ht="21.75" customHeight="1" thickTop="1">
      <c r="A3" s="344" t="s">
        <v>350</v>
      </c>
      <c r="B3" s="25" t="s">
        <v>103</v>
      </c>
      <c r="C3" s="25"/>
      <c r="D3" s="25"/>
      <c r="E3" s="27"/>
      <c r="F3" s="27" t="s">
        <v>102</v>
      </c>
      <c r="G3" s="27"/>
      <c r="H3" s="27"/>
      <c r="I3" s="27"/>
      <c r="J3" s="175" t="s">
        <v>87</v>
      </c>
      <c r="K3" s="435"/>
    </row>
    <row r="4" spans="1:11" s="26" customFormat="1" ht="18" customHeight="1">
      <c r="A4" s="50"/>
      <c r="B4" s="51" t="s">
        <v>88</v>
      </c>
      <c r="C4" s="51"/>
      <c r="D4" s="51"/>
      <c r="E4" s="52" t="s">
        <v>19</v>
      </c>
      <c r="F4" s="51" t="s">
        <v>89</v>
      </c>
      <c r="G4" s="54"/>
      <c r="H4" s="54"/>
      <c r="I4" s="58" t="s">
        <v>19</v>
      </c>
      <c r="J4" s="57" t="s">
        <v>20</v>
      </c>
      <c r="K4" s="250"/>
    </row>
    <row r="5" spans="1:11" s="26" customFormat="1" ht="14.25" customHeight="1">
      <c r="A5" s="50"/>
      <c r="B5" s="441" t="s">
        <v>90</v>
      </c>
      <c r="C5" s="85" t="s">
        <v>91</v>
      </c>
      <c r="D5" s="85" t="s">
        <v>349</v>
      </c>
      <c r="E5" s="52" t="s">
        <v>21</v>
      </c>
      <c r="F5" s="55" t="s">
        <v>90</v>
      </c>
      <c r="G5" s="55" t="s">
        <v>91</v>
      </c>
      <c r="H5" s="55" t="s">
        <v>347</v>
      </c>
      <c r="I5" s="57" t="s">
        <v>21</v>
      </c>
      <c r="J5" s="57" t="s">
        <v>21</v>
      </c>
      <c r="K5" s="436" t="s">
        <v>351</v>
      </c>
    </row>
    <row r="6" spans="1:11" s="26" customFormat="1" ht="12" customHeight="1">
      <c r="A6" s="50"/>
      <c r="B6" s="50"/>
      <c r="C6" s="180"/>
      <c r="D6" s="180"/>
      <c r="E6" s="57"/>
      <c r="F6" s="180"/>
      <c r="G6" s="180"/>
      <c r="H6" s="180"/>
      <c r="I6" s="57"/>
      <c r="J6" s="176" t="s">
        <v>92</v>
      </c>
      <c r="K6" s="250"/>
    </row>
    <row r="7" spans="1:11" s="26" customFormat="1" ht="20.25" customHeight="1">
      <c r="A7" s="349" t="s">
        <v>355</v>
      </c>
      <c r="B7" s="442" t="s">
        <v>50</v>
      </c>
      <c r="C7" s="61" t="s">
        <v>51</v>
      </c>
      <c r="D7" s="61" t="s">
        <v>154</v>
      </c>
      <c r="E7" s="29" t="s">
        <v>49</v>
      </c>
      <c r="F7" s="181" t="s">
        <v>50</v>
      </c>
      <c r="G7" s="61" t="s">
        <v>51</v>
      </c>
      <c r="H7" s="61" t="s">
        <v>348</v>
      </c>
      <c r="I7" s="30" t="s">
        <v>49</v>
      </c>
      <c r="J7" s="177" t="s">
        <v>93</v>
      </c>
      <c r="K7" s="437"/>
    </row>
    <row r="8" spans="1:11" s="185" customFormat="1" ht="28.9" customHeight="1">
      <c r="A8" s="186">
        <v>2015</v>
      </c>
      <c r="B8" s="182">
        <v>576622</v>
      </c>
      <c r="C8" s="182">
        <v>0</v>
      </c>
      <c r="D8" s="182">
        <v>576622</v>
      </c>
      <c r="E8" s="183">
        <v>100</v>
      </c>
      <c r="F8" s="182">
        <v>588258</v>
      </c>
      <c r="G8" s="182">
        <v>0</v>
      </c>
      <c r="H8" s="182">
        <v>588258</v>
      </c>
      <c r="I8" s="184">
        <v>100</v>
      </c>
      <c r="J8" s="184">
        <v>102.01795977260666</v>
      </c>
      <c r="K8" s="438">
        <v>2015</v>
      </c>
    </row>
    <row r="9" spans="1:11" s="185" customFormat="1" ht="28.9" customHeight="1">
      <c r="A9" s="186">
        <v>2016</v>
      </c>
      <c r="B9" s="182">
        <v>639923</v>
      </c>
      <c r="C9" s="182">
        <v>0</v>
      </c>
      <c r="D9" s="182">
        <v>639923</v>
      </c>
      <c r="E9" s="183">
        <v>100</v>
      </c>
      <c r="F9" s="182">
        <v>649192</v>
      </c>
      <c r="G9" s="182">
        <v>0</v>
      </c>
      <c r="H9" s="182">
        <v>649192</v>
      </c>
      <c r="I9" s="184">
        <v>99.999999999999986</v>
      </c>
      <c r="J9" s="184">
        <v>101.44845551730444</v>
      </c>
      <c r="K9" s="438">
        <v>2016</v>
      </c>
    </row>
    <row r="10" spans="1:11" s="185" customFormat="1" ht="28.9" customHeight="1">
      <c r="A10" s="186">
        <v>2017</v>
      </c>
      <c r="B10" s="182">
        <v>681787</v>
      </c>
      <c r="C10" s="182">
        <v>0</v>
      </c>
      <c r="D10" s="182">
        <v>681787</v>
      </c>
      <c r="E10" s="184">
        <v>100</v>
      </c>
      <c r="F10" s="182">
        <v>696069</v>
      </c>
      <c r="G10" s="182">
        <v>0</v>
      </c>
      <c r="H10" s="182">
        <v>696069</v>
      </c>
      <c r="I10" s="184">
        <v>100</v>
      </c>
      <c r="J10" s="184">
        <v>102.1</v>
      </c>
      <c r="K10" s="438">
        <v>2017</v>
      </c>
    </row>
    <row r="11" spans="1:11" s="185" customFormat="1" ht="28.9" customHeight="1">
      <c r="A11" s="186">
        <v>2018</v>
      </c>
      <c r="B11" s="34">
        <v>728346</v>
      </c>
      <c r="C11" s="182">
        <v>0</v>
      </c>
      <c r="D11" s="34">
        <v>728346</v>
      </c>
      <c r="E11" s="264">
        <v>100</v>
      </c>
      <c r="F11" s="182">
        <v>743241</v>
      </c>
      <c r="G11" s="182">
        <v>0</v>
      </c>
      <c r="H11" s="182">
        <v>743241</v>
      </c>
      <c r="I11" s="184">
        <v>100</v>
      </c>
      <c r="J11" s="184">
        <f>100*(F11/B11)</f>
        <v>102.04504452554144</v>
      </c>
      <c r="K11" s="438">
        <v>2018</v>
      </c>
    </row>
    <row r="12" spans="1:11" s="185" customFormat="1" ht="28.9" customHeight="1">
      <c r="A12" s="443">
        <v>2019</v>
      </c>
      <c r="B12" s="34">
        <v>765454</v>
      </c>
      <c r="C12" s="182">
        <v>0</v>
      </c>
      <c r="D12" s="34">
        <v>765454</v>
      </c>
      <c r="E12" s="264">
        <v>100</v>
      </c>
      <c r="F12" s="34">
        <v>854233</v>
      </c>
      <c r="G12" s="182">
        <v>0</v>
      </c>
      <c r="H12" s="34">
        <v>854233</v>
      </c>
      <c r="I12" s="264">
        <v>100</v>
      </c>
      <c r="J12" s="264">
        <f>100*(F12/B12)</f>
        <v>111.59821491559259</v>
      </c>
      <c r="K12" s="439">
        <v>2019</v>
      </c>
    </row>
    <row r="13" spans="1:11" s="433" customFormat="1" ht="28.9" customHeight="1">
      <c r="A13" s="443">
        <v>2020</v>
      </c>
      <c r="B13" s="34">
        <v>1220738</v>
      </c>
      <c r="C13" s="182">
        <v>0</v>
      </c>
      <c r="D13" s="34">
        <v>1220738</v>
      </c>
      <c r="E13" s="264">
        <v>100</v>
      </c>
      <c r="F13" s="34">
        <v>1286629</v>
      </c>
      <c r="G13" s="182">
        <v>0</v>
      </c>
      <c r="H13" s="34">
        <v>1286629</v>
      </c>
      <c r="I13" s="264">
        <v>100</v>
      </c>
      <c r="J13" s="264">
        <v>105.4</v>
      </c>
      <c r="K13" s="439">
        <v>2020</v>
      </c>
    </row>
    <row r="14" spans="1:11" s="433" customFormat="1" ht="28.9" customHeight="1">
      <c r="A14" s="443">
        <v>2021</v>
      </c>
      <c r="B14" s="34">
        <v>1108612</v>
      </c>
      <c r="C14" s="182">
        <v>0</v>
      </c>
      <c r="D14" s="34">
        <v>1108612</v>
      </c>
      <c r="E14" s="264">
        <v>100</v>
      </c>
      <c r="F14" s="34">
        <v>1120469</v>
      </c>
      <c r="G14" s="182">
        <v>0</v>
      </c>
      <c r="H14" s="34">
        <v>1120469</v>
      </c>
      <c r="I14" s="264">
        <v>100</v>
      </c>
      <c r="J14" s="264">
        <f>H14/B14*100</f>
        <v>101.06953559947034</v>
      </c>
      <c r="K14" s="439">
        <v>2021</v>
      </c>
    </row>
    <row r="15" spans="1:11" s="433" customFormat="1" ht="28.9" customHeight="1">
      <c r="A15" s="443">
        <v>2022</v>
      </c>
      <c r="B15" s="34">
        <v>1168164</v>
      </c>
      <c r="C15" s="182">
        <v>0</v>
      </c>
      <c r="D15" s="34">
        <v>1168164</v>
      </c>
      <c r="E15" s="264">
        <v>100</v>
      </c>
      <c r="F15" s="34">
        <v>1169273</v>
      </c>
      <c r="G15" s="182">
        <v>0</v>
      </c>
      <c r="H15" s="34">
        <v>1169273</v>
      </c>
      <c r="I15" s="264">
        <v>100</v>
      </c>
      <c r="J15" s="264">
        <v>100.09493530018045</v>
      </c>
      <c r="K15" s="439">
        <v>2022</v>
      </c>
    </row>
    <row r="16" spans="1:11" s="433" customFormat="1" ht="28.9" customHeight="1">
      <c r="A16" s="504">
        <v>2023</v>
      </c>
      <c r="B16" s="34">
        <v>1144442</v>
      </c>
      <c r="C16" s="34">
        <v>0</v>
      </c>
      <c r="D16" s="34">
        <v>1144442</v>
      </c>
      <c r="E16" s="264">
        <v>100</v>
      </c>
      <c r="F16" s="34">
        <v>1146727</v>
      </c>
      <c r="G16" s="34" t="s">
        <v>145</v>
      </c>
      <c r="H16" s="34">
        <v>1146727</v>
      </c>
      <c r="I16" s="264">
        <v>100</v>
      </c>
      <c r="J16" s="505">
        <v>100.19966062063435</v>
      </c>
      <c r="K16" s="504">
        <v>2023</v>
      </c>
    </row>
    <row r="17" spans="1:11" s="433" customFormat="1" ht="28.9" customHeight="1">
      <c r="A17" s="539">
        <v>2024</v>
      </c>
      <c r="B17" s="543">
        <v>1176724</v>
      </c>
      <c r="C17" s="543"/>
      <c r="D17" s="543">
        <v>1176724</v>
      </c>
      <c r="E17" s="544">
        <v>100</v>
      </c>
      <c r="F17" s="543">
        <v>1175553</v>
      </c>
      <c r="G17" s="543"/>
      <c r="H17" s="543">
        <v>1175553</v>
      </c>
      <c r="I17" s="544">
        <v>100</v>
      </c>
      <c r="J17" s="551">
        <v>99.9</v>
      </c>
      <c r="K17" s="539">
        <v>2024</v>
      </c>
    </row>
    <row r="18" spans="1:11" s="434" customFormat="1" ht="28.9" customHeight="1">
      <c r="A18" s="444" t="s">
        <v>94</v>
      </c>
      <c r="B18" s="545">
        <v>204126</v>
      </c>
      <c r="C18" s="182"/>
      <c r="D18" s="545">
        <v>204126</v>
      </c>
      <c r="E18" s="546">
        <f>D18/$D$17</f>
        <v>0.17346973461916304</v>
      </c>
      <c r="F18" s="259">
        <v>202743</v>
      </c>
      <c r="G18" s="182"/>
      <c r="H18" s="259">
        <v>202743</v>
      </c>
      <c r="I18" s="547">
        <f>H18/$H$17</f>
        <v>0.17246606490732447</v>
      </c>
      <c r="J18" s="505">
        <f t="shared" ref="J18:J24" si="0">H18/B18*100</f>
        <v>99.322477293436407</v>
      </c>
      <c r="K18" s="440" t="s">
        <v>95</v>
      </c>
    </row>
    <row r="19" spans="1:11" s="434" customFormat="1" ht="28.9" customHeight="1">
      <c r="A19" s="444" t="s">
        <v>96</v>
      </c>
      <c r="B19" s="545">
        <v>53998</v>
      </c>
      <c r="C19" s="182"/>
      <c r="D19" s="545">
        <v>53998</v>
      </c>
      <c r="E19" s="546">
        <f t="shared" ref="E19:E24" si="1">D19/$D$17</f>
        <v>4.5888415635272163E-2</v>
      </c>
      <c r="F19" s="259">
        <v>57163</v>
      </c>
      <c r="G19" s="182"/>
      <c r="H19" s="259">
        <v>57163</v>
      </c>
      <c r="I19" s="547">
        <f t="shared" ref="I19:I23" si="2">H19/$H$17</f>
        <v>4.862647622012789E-2</v>
      </c>
      <c r="J19" s="505">
        <f t="shared" si="0"/>
        <v>105.86132819734064</v>
      </c>
      <c r="K19" s="440" t="s">
        <v>97</v>
      </c>
    </row>
    <row r="20" spans="1:11" s="434" customFormat="1" ht="28.9" customHeight="1">
      <c r="A20" s="444" t="s">
        <v>98</v>
      </c>
      <c r="B20" s="545">
        <v>177018</v>
      </c>
      <c r="C20" s="182"/>
      <c r="D20" s="545">
        <v>177018</v>
      </c>
      <c r="E20" s="546">
        <f t="shared" si="1"/>
        <v>0.15043289675403917</v>
      </c>
      <c r="F20" s="259">
        <v>176990</v>
      </c>
      <c r="G20" s="182"/>
      <c r="H20" s="259">
        <v>176990</v>
      </c>
      <c r="I20" s="547">
        <f t="shared" si="2"/>
        <v>0.15055892843623384</v>
      </c>
      <c r="J20" s="505">
        <f t="shared" si="0"/>
        <v>99.984182399529985</v>
      </c>
      <c r="K20" s="440" t="s">
        <v>81</v>
      </c>
    </row>
    <row r="21" spans="1:11" s="434" customFormat="1" ht="28.9" customHeight="1">
      <c r="A21" s="444" t="s">
        <v>80</v>
      </c>
      <c r="B21" s="545">
        <v>124768</v>
      </c>
      <c r="C21" s="182"/>
      <c r="D21" s="545">
        <v>124768</v>
      </c>
      <c r="E21" s="546">
        <f t="shared" si="1"/>
        <v>0.10602996114636908</v>
      </c>
      <c r="F21" s="259">
        <v>124768</v>
      </c>
      <c r="G21" s="182"/>
      <c r="H21" s="259">
        <v>124768</v>
      </c>
      <c r="I21" s="547">
        <f t="shared" si="2"/>
        <v>0.10613558044596884</v>
      </c>
      <c r="J21" s="505">
        <f t="shared" si="0"/>
        <v>100</v>
      </c>
      <c r="K21" s="440" t="s">
        <v>82</v>
      </c>
    </row>
    <row r="22" spans="1:11" s="434" customFormat="1" ht="28.9" customHeight="1">
      <c r="A22" s="444" t="s">
        <v>99</v>
      </c>
      <c r="B22" s="545">
        <v>469696</v>
      </c>
      <c r="C22" s="182"/>
      <c r="D22" s="545">
        <v>469696</v>
      </c>
      <c r="E22" s="546">
        <f t="shared" si="1"/>
        <v>0.39915562187904724</v>
      </c>
      <c r="F22" s="259">
        <v>466410</v>
      </c>
      <c r="G22" s="182"/>
      <c r="H22" s="259">
        <v>466410</v>
      </c>
      <c r="I22" s="547">
        <f t="shared" si="2"/>
        <v>0.39675795136416647</v>
      </c>
      <c r="J22" s="505">
        <f t="shared" si="0"/>
        <v>99.300398555661531</v>
      </c>
      <c r="K22" s="440" t="s">
        <v>100</v>
      </c>
    </row>
    <row r="23" spans="1:11" s="434" customFormat="1" ht="28.9" customHeight="1">
      <c r="A23" s="444" t="s">
        <v>101</v>
      </c>
      <c r="B23" s="34">
        <v>12000</v>
      </c>
      <c r="C23" s="182"/>
      <c r="D23" s="34">
        <v>12000</v>
      </c>
      <c r="E23" s="546">
        <f t="shared" si="1"/>
        <v>1.0197803393149116E-2</v>
      </c>
      <c r="F23" s="259">
        <v>12000</v>
      </c>
      <c r="G23" s="182"/>
      <c r="H23" s="259">
        <v>12000</v>
      </c>
      <c r="I23" s="547">
        <f t="shared" si="2"/>
        <v>1.0207961699727703E-2</v>
      </c>
      <c r="J23" s="505">
        <f t="shared" si="0"/>
        <v>100</v>
      </c>
      <c r="K23" s="440" t="s">
        <v>83</v>
      </c>
    </row>
    <row r="24" spans="1:11" s="434" customFormat="1" ht="28.5" customHeight="1">
      <c r="A24" s="471" t="s">
        <v>228</v>
      </c>
      <c r="B24" s="548">
        <v>135118</v>
      </c>
      <c r="C24" s="472"/>
      <c r="D24" s="548">
        <v>135118</v>
      </c>
      <c r="E24" s="549">
        <f t="shared" si="1"/>
        <v>0.11482556657296018</v>
      </c>
      <c r="F24" s="266">
        <v>135479</v>
      </c>
      <c r="G24" s="472"/>
      <c r="H24" s="266">
        <v>135479</v>
      </c>
      <c r="I24" s="550">
        <f>H24/$H$17</f>
        <v>0.11524703692645079</v>
      </c>
      <c r="J24" s="484">
        <f t="shared" si="0"/>
        <v>100.26717387764768</v>
      </c>
      <c r="K24" s="473" t="s">
        <v>229</v>
      </c>
    </row>
    <row r="25" spans="1:11" s="74" customFormat="1" ht="12.75" customHeight="1">
      <c r="A25" s="74" t="s">
        <v>237</v>
      </c>
      <c r="B25" s="75"/>
      <c r="C25" s="75"/>
      <c r="D25" s="75"/>
      <c r="K25" s="190" t="s">
        <v>238</v>
      </c>
    </row>
    <row r="26" spans="1:11" s="74" customFormat="1" ht="12">
      <c r="B26" s="75"/>
      <c r="C26" s="75"/>
      <c r="D26" s="75"/>
    </row>
    <row r="27" spans="1:11" s="74" customFormat="1" ht="12">
      <c r="B27" s="75"/>
      <c r="C27" s="75"/>
      <c r="D27" s="75"/>
    </row>
    <row r="28" spans="1:11" s="74" customFormat="1" ht="12">
      <c r="B28" s="75"/>
      <c r="C28" s="75"/>
      <c r="D28" s="75"/>
    </row>
    <row r="29" spans="1:11" s="74" customFormat="1" ht="12">
      <c r="B29" s="75"/>
      <c r="C29" s="75"/>
      <c r="D29" s="75"/>
    </row>
    <row r="30" spans="1:11" s="74" customFormat="1" ht="12">
      <c r="B30" s="75"/>
      <c r="C30" s="75"/>
      <c r="D30" s="75"/>
    </row>
    <row r="31" spans="1:11" s="74" customFormat="1" ht="12">
      <c r="B31" s="75"/>
      <c r="C31" s="75"/>
      <c r="D31" s="75"/>
    </row>
    <row r="32" spans="1:11" s="74" customFormat="1" ht="12">
      <c r="B32" s="75"/>
      <c r="C32" s="75"/>
      <c r="D32" s="75"/>
    </row>
    <row r="33" spans="2:11" s="74" customFormat="1" ht="12">
      <c r="B33" s="75"/>
      <c r="C33" s="75"/>
      <c r="D33" s="75"/>
    </row>
    <row r="34" spans="2:11" s="74" customFormat="1" ht="12">
      <c r="B34" s="75"/>
      <c r="C34" s="75"/>
      <c r="D34" s="75"/>
    </row>
    <row r="35" spans="2:11" s="74" customFormat="1" ht="12">
      <c r="B35" s="75"/>
      <c r="C35" s="75"/>
      <c r="D35" s="75"/>
    </row>
    <row r="36" spans="2:11" s="74" customFormat="1" ht="12">
      <c r="B36" s="75"/>
      <c r="C36" s="75"/>
      <c r="D36" s="75"/>
    </row>
    <row r="37" spans="2:11" s="74" customFormat="1" ht="12">
      <c r="B37" s="75"/>
      <c r="C37" s="75"/>
      <c r="D37" s="75"/>
    </row>
    <row r="38" spans="2:11" s="74" customFormat="1" ht="12">
      <c r="B38" s="75"/>
      <c r="C38" s="75"/>
      <c r="D38" s="75"/>
    </row>
    <row r="39" spans="2:11" s="74" customFormat="1" ht="12">
      <c r="B39" s="75"/>
      <c r="C39" s="75"/>
      <c r="D39" s="75"/>
    </row>
    <row r="40" spans="2:11" s="74" customFormat="1" ht="12">
      <c r="B40" s="75"/>
      <c r="C40" s="75"/>
      <c r="D40" s="75"/>
    </row>
    <row r="41" spans="2:11" s="74" customFormat="1" ht="12">
      <c r="B41" s="75"/>
      <c r="C41" s="75"/>
      <c r="D41" s="75"/>
    </row>
    <row r="42" spans="2:11" s="74" customFormat="1" ht="12">
      <c r="B42" s="75"/>
      <c r="C42" s="75"/>
      <c r="D42" s="75"/>
    </row>
    <row r="43" spans="2:11" s="74" customFormat="1" ht="12">
      <c r="B43" s="75"/>
      <c r="C43" s="75"/>
      <c r="D43" s="75"/>
    </row>
    <row r="44" spans="2:11" s="74" customFormat="1" ht="12">
      <c r="B44" s="75"/>
      <c r="C44" s="75"/>
      <c r="D44" s="75"/>
    </row>
    <row r="45" spans="2:11" s="74" customFormat="1">
      <c r="B45" s="75"/>
      <c r="C45" s="75"/>
      <c r="D45" s="75"/>
      <c r="K45" s="40"/>
    </row>
  </sheetData>
  <phoneticPr fontId="7" type="noConversion"/>
  <printOptions horizontalCentered="1" gridLinesSet="0"/>
  <pageMargins left="1.2204724409448819" right="1.2204724409448819" top="1.0236220472440944" bottom="2.3622047244094491" header="0" footer="0"/>
  <pageSetup paperSize="9" scale="85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4"/>
  <sheetViews>
    <sheetView view="pageBreakPreview" workbookViewId="0">
      <pane xSplit="1" ySplit="4" topLeftCell="B5" activePane="bottomRight" state="frozen"/>
      <selection activeCell="D13" sqref="D13"/>
      <selection pane="topRight" activeCell="D13" sqref="D13"/>
      <selection pane="bottomLeft" activeCell="D13" sqref="D13"/>
      <selection pane="bottomRight" activeCell="D13" sqref="D13"/>
    </sheetView>
  </sheetViews>
  <sheetFormatPr defaultColWidth="9" defaultRowHeight="17.25"/>
  <cols>
    <col min="1" max="1" width="8.375" style="40" customWidth="1"/>
    <col min="2" max="2" width="8.625" style="41" customWidth="1"/>
    <col min="3" max="3" width="10.5" style="41" bestFit="1" customWidth="1"/>
    <col min="4" max="4" width="8.5" style="218" bestFit="1" customWidth="1"/>
    <col min="5" max="5" width="8.25" style="218" bestFit="1" customWidth="1"/>
    <col min="6" max="7" width="10.5" style="41" bestFit="1" customWidth="1"/>
    <col min="8" max="9" width="8.625" style="41" customWidth="1"/>
    <col min="10" max="16" width="9.875" style="14" customWidth="1"/>
    <col min="17" max="17" width="8.25" style="40" customWidth="1"/>
    <col min="18" max="16384" width="9" style="40"/>
  </cols>
  <sheetData>
    <row r="1" spans="1:17" s="174" customFormat="1" ht="20.100000000000001" customHeight="1">
      <c r="A1" s="42" t="s">
        <v>422</v>
      </c>
      <c r="B1" s="178"/>
      <c r="C1" s="178"/>
      <c r="D1" s="191"/>
      <c r="E1" s="42"/>
      <c r="F1" s="192"/>
      <c r="G1" s="193"/>
      <c r="H1" s="192"/>
      <c r="I1" s="192"/>
      <c r="J1" s="655" t="s">
        <v>47</v>
      </c>
      <c r="K1" s="655"/>
      <c r="L1" s="655"/>
      <c r="M1" s="655"/>
      <c r="N1" s="655"/>
      <c r="O1" s="655"/>
      <c r="P1" s="655"/>
      <c r="Q1" s="655"/>
    </row>
    <row r="2" spans="1:17" s="24" customFormat="1" ht="20.100000000000001" customHeight="1" thickBot="1">
      <c r="A2" s="21" t="s">
        <v>356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 t="s">
        <v>133</v>
      </c>
    </row>
    <row r="3" spans="1:17" s="26" customFormat="1" ht="39.75" customHeight="1" thickTop="1">
      <c r="A3" s="656" t="s">
        <v>153</v>
      </c>
      <c r="B3" s="451" t="s">
        <v>150</v>
      </c>
      <c r="C3" s="194" t="s">
        <v>152</v>
      </c>
      <c r="D3" s="195" t="s">
        <v>134</v>
      </c>
      <c r="E3" s="195" t="s">
        <v>135</v>
      </c>
      <c r="F3" s="195" t="s">
        <v>136</v>
      </c>
      <c r="G3" s="461" t="s">
        <v>415</v>
      </c>
      <c r="H3" s="196" t="s">
        <v>137</v>
      </c>
      <c r="I3" s="194" t="s">
        <v>138</v>
      </c>
      <c r="J3" s="197" t="s">
        <v>146</v>
      </c>
      <c r="K3" s="198" t="s">
        <v>419</v>
      </c>
      <c r="L3" s="463" t="s">
        <v>417</v>
      </c>
      <c r="M3" s="199" t="s">
        <v>353</v>
      </c>
      <c r="N3" s="200" t="s">
        <v>147</v>
      </c>
      <c r="O3" s="201" t="s">
        <v>148</v>
      </c>
      <c r="P3" s="200" t="s">
        <v>354</v>
      </c>
      <c r="Q3" s="657" t="s">
        <v>68</v>
      </c>
    </row>
    <row r="4" spans="1:17" s="26" customFormat="1" ht="60" customHeight="1">
      <c r="A4" s="642"/>
      <c r="B4" s="452" t="s">
        <v>1</v>
      </c>
      <c r="C4" s="202" t="s">
        <v>151</v>
      </c>
      <c r="D4" s="203" t="s">
        <v>139</v>
      </c>
      <c r="E4" s="203" t="s">
        <v>140</v>
      </c>
      <c r="F4" s="203" t="s">
        <v>141</v>
      </c>
      <c r="G4" s="462" t="s">
        <v>416</v>
      </c>
      <c r="H4" s="204" t="s">
        <v>142</v>
      </c>
      <c r="I4" s="202" t="s">
        <v>160</v>
      </c>
      <c r="J4" s="205" t="s">
        <v>159</v>
      </c>
      <c r="K4" s="206" t="s">
        <v>420</v>
      </c>
      <c r="L4" s="464" t="s">
        <v>418</v>
      </c>
      <c r="M4" s="206" t="s">
        <v>158</v>
      </c>
      <c r="N4" s="207" t="s">
        <v>157</v>
      </c>
      <c r="O4" s="208" t="s">
        <v>156</v>
      </c>
      <c r="P4" s="11" t="s">
        <v>155</v>
      </c>
      <c r="Q4" s="658"/>
    </row>
    <row r="5" spans="1:17" s="26" customFormat="1" ht="30" customHeight="1">
      <c r="A5" s="486">
        <v>2015</v>
      </c>
      <c r="B5" s="211">
        <v>516976</v>
      </c>
      <c r="C5" s="212">
        <v>43532</v>
      </c>
      <c r="D5" s="212">
        <v>5191</v>
      </c>
      <c r="E5" s="212">
        <v>8458</v>
      </c>
      <c r="F5" s="212">
        <v>28880</v>
      </c>
      <c r="G5" s="212">
        <v>53605</v>
      </c>
      <c r="H5" s="212">
        <v>153591</v>
      </c>
      <c r="I5" s="212">
        <v>7565</v>
      </c>
      <c r="J5" s="212">
        <v>34016</v>
      </c>
      <c r="K5" s="212">
        <v>7319</v>
      </c>
      <c r="L5" s="212">
        <v>56373</v>
      </c>
      <c r="M5" s="212">
        <v>25789</v>
      </c>
      <c r="N5" s="212">
        <v>0</v>
      </c>
      <c r="O5" s="212">
        <v>21917</v>
      </c>
      <c r="P5" s="212">
        <v>70740</v>
      </c>
      <c r="Q5" s="209">
        <v>2015</v>
      </c>
    </row>
    <row r="6" spans="1:17" s="26" customFormat="1" ht="30" customHeight="1">
      <c r="A6" s="486">
        <v>2016</v>
      </c>
      <c r="B6" s="211">
        <v>570358</v>
      </c>
      <c r="C6" s="212">
        <v>44329</v>
      </c>
      <c r="D6" s="212">
        <v>3874</v>
      </c>
      <c r="E6" s="212">
        <v>9498</v>
      </c>
      <c r="F6" s="212">
        <v>24769</v>
      </c>
      <c r="G6" s="212">
        <v>48487</v>
      </c>
      <c r="H6" s="212">
        <v>166867</v>
      </c>
      <c r="I6" s="212">
        <v>8101</v>
      </c>
      <c r="J6" s="212">
        <v>45432</v>
      </c>
      <c r="K6" s="212">
        <v>6884</v>
      </c>
      <c r="L6" s="212">
        <v>97680</v>
      </c>
      <c r="M6" s="212">
        <v>33642</v>
      </c>
      <c r="N6" s="212">
        <v>0</v>
      </c>
      <c r="O6" s="212">
        <v>16919</v>
      </c>
      <c r="P6" s="212">
        <v>63876</v>
      </c>
      <c r="Q6" s="209">
        <v>2016</v>
      </c>
    </row>
    <row r="7" spans="1:17" s="26" customFormat="1" ht="30" customHeight="1">
      <c r="A7" s="486">
        <v>2017</v>
      </c>
      <c r="B7" s="453">
        <v>608485</v>
      </c>
      <c r="C7" s="213">
        <v>110</v>
      </c>
      <c r="D7" s="213">
        <v>2685413</v>
      </c>
      <c r="E7" s="213">
        <v>10102748</v>
      </c>
      <c r="F7" s="213">
        <v>33992992</v>
      </c>
      <c r="G7" s="213">
        <v>33763522</v>
      </c>
      <c r="H7" s="213">
        <v>174995244</v>
      </c>
      <c r="I7" s="214">
        <v>10241422</v>
      </c>
      <c r="J7" s="214">
        <v>32378579</v>
      </c>
      <c r="K7" s="214">
        <v>10588723</v>
      </c>
      <c r="L7" s="214">
        <v>87954375</v>
      </c>
      <c r="M7" s="214">
        <v>46288753</v>
      </c>
      <c r="N7" s="212">
        <v>0</v>
      </c>
      <c r="O7" s="214">
        <v>5587947</v>
      </c>
      <c r="P7" s="215">
        <v>95666730</v>
      </c>
      <c r="Q7" s="209">
        <v>2017</v>
      </c>
    </row>
    <row r="8" spans="1:17" s="26" customFormat="1" ht="30" customHeight="1">
      <c r="A8" s="486">
        <v>2018</v>
      </c>
      <c r="B8" s="453">
        <v>653654</v>
      </c>
      <c r="C8" s="273">
        <v>46822</v>
      </c>
      <c r="D8" s="273">
        <v>3891</v>
      </c>
      <c r="E8" s="273">
        <v>11321</v>
      </c>
      <c r="F8" s="273">
        <v>34245</v>
      </c>
      <c r="G8" s="273">
        <v>34689</v>
      </c>
      <c r="H8" s="273">
        <v>207646</v>
      </c>
      <c r="I8" s="274">
        <v>12447</v>
      </c>
      <c r="J8" s="274">
        <v>38356</v>
      </c>
      <c r="K8" s="274">
        <v>14752</v>
      </c>
      <c r="L8" s="274">
        <v>93181</v>
      </c>
      <c r="M8" s="274">
        <v>74362</v>
      </c>
      <c r="N8" s="275" t="s">
        <v>236</v>
      </c>
      <c r="O8" s="274">
        <v>9045</v>
      </c>
      <c r="P8" s="276">
        <v>72897</v>
      </c>
      <c r="Q8" s="209">
        <v>2018</v>
      </c>
    </row>
    <row r="9" spans="1:17" s="26" customFormat="1" ht="30" customHeight="1">
      <c r="A9" s="486">
        <v>2019</v>
      </c>
      <c r="B9" s="454">
        <v>765454129</v>
      </c>
      <c r="C9" s="214">
        <v>63810531</v>
      </c>
      <c r="D9" s="214">
        <v>4599645</v>
      </c>
      <c r="E9" s="214">
        <v>12446503</v>
      </c>
      <c r="F9" s="214">
        <v>30423693</v>
      </c>
      <c r="G9" s="214">
        <v>59944007</v>
      </c>
      <c r="H9" s="214">
        <v>255052873</v>
      </c>
      <c r="I9" s="214">
        <v>13425131</v>
      </c>
      <c r="J9" s="214">
        <v>38638609</v>
      </c>
      <c r="K9" s="214">
        <v>17313357</v>
      </c>
      <c r="L9" s="214">
        <v>127334794</v>
      </c>
      <c r="M9" s="214">
        <v>61867679</v>
      </c>
      <c r="N9" s="262">
        <v>0</v>
      </c>
      <c r="O9" s="214">
        <v>3716471</v>
      </c>
      <c r="P9" s="456">
        <v>76880836</v>
      </c>
      <c r="Q9" s="209">
        <v>2019</v>
      </c>
    </row>
    <row r="10" spans="1:17" s="210" customFormat="1" ht="30" customHeight="1">
      <c r="A10" s="455">
        <v>2020</v>
      </c>
      <c r="B10" s="445">
        <f t="shared" ref="B10" si="0">SUM(C10:P10)</f>
        <v>938226984</v>
      </c>
      <c r="C10" s="446">
        <v>72185215</v>
      </c>
      <c r="D10" s="446">
        <v>49888369</v>
      </c>
      <c r="E10" s="446">
        <v>13719566</v>
      </c>
      <c r="F10" s="446">
        <v>28989943</v>
      </c>
      <c r="G10" s="446">
        <v>63637578</v>
      </c>
      <c r="H10" s="446">
        <v>358148454</v>
      </c>
      <c r="I10" s="446">
        <v>19161737</v>
      </c>
      <c r="J10" s="446">
        <v>37190231</v>
      </c>
      <c r="K10" s="446">
        <v>25886399</v>
      </c>
      <c r="L10" s="446">
        <v>103527012</v>
      </c>
      <c r="M10" s="446">
        <v>76322011</v>
      </c>
      <c r="N10" s="445" t="s">
        <v>236</v>
      </c>
      <c r="O10" s="445">
        <v>9789507</v>
      </c>
      <c r="P10" s="445">
        <v>79780962</v>
      </c>
      <c r="Q10" s="457">
        <v>2020</v>
      </c>
    </row>
    <row r="11" spans="1:17" s="447" customFormat="1" ht="30" customHeight="1">
      <c r="A11" s="455">
        <v>2021</v>
      </c>
      <c r="B11" s="450">
        <f t="shared" ref="B11" si="1">SUM(C11:P11)</f>
        <v>1048194449</v>
      </c>
      <c r="C11" s="450">
        <v>87264563</v>
      </c>
      <c r="D11" s="450">
        <v>5988881</v>
      </c>
      <c r="E11" s="450">
        <v>13220350</v>
      </c>
      <c r="F11" s="450">
        <v>34544821</v>
      </c>
      <c r="G11" s="450">
        <v>91580678</v>
      </c>
      <c r="H11" s="450">
        <v>384412939</v>
      </c>
      <c r="I11" s="450">
        <v>16387948</v>
      </c>
      <c r="J11" s="450">
        <v>48804230</v>
      </c>
      <c r="K11" s="450">
        <v>24082609</v>
      </c>
      <c r="L11" s="450">
        <v>116445857</v>
      </c>
      <c r="M11" s="450">
        <v>132656648</v>
      </c>
      <c r="N11" s="450">
        <v>0</v>
      </c>
      <c r="O11" s="450">
        <v>8222450</v>
      </c>
      <c r="P11" s="450">
        <v>84582475</v>
      </c>
      <c r="Q11" s="457">
        <v>2021</v>
      </c>
    </row>
    <row r="12" spans="1:17" s="449" customFormat="1" ht="30" customHeight="1">
      <c r="A12" s="455">
        <v>2022</v>
      </c>
      <c r="B12" s="450">
        <v>1077368088</v>
      </c>
      <c r="C12" s="450">
        <v>93032381</v>
      </c>
      <c r="D12" s="450">
        <v>5960486</v>
      </c>
      <c r="E12" s="450">
        <v>15306376</v>
      </c>
      <c r="F12" s="450">
        <v>34929054</v>
      </c>
      <c r="G12" s="450">
        <v>82142543</v>
      </c>
      <c r="H12" s="450">
        <v>401099188</v>
      </c>
      <c r="I12" s="450">
        <v>21657294</v>
      </c>
      <c r="J12" s="450">
        <v>44707970</v>
      </c>
      <c r="K12" s="450">
        <v>27474474</v>
      </c>
      <c r="L12" s="450">
        <v>135863146</v>
      </c>
      <c r="M12" s="450">
        <v>119198486</v>
      </c>
      <c r="N12" s="450">
        <v>0</v>
      </c>
      <c r="O12" s="450">
        <v>8156652</v>
      </c>
      <c r="P12" s="450">
        <v>87840038</v>
      </c>
      <c r="Q12" s="457">
        <v>2022</v>
      </c>
    </row>
    <row r="13" spans="1:17" s="447" customFormat="1" ht="30" customHeight="1">
      <c r="A13" s="506">
        <v>2023</v>
      </c>
      <c r="B13" s="507">
        <v>1036989684</v>
      </c>
      <c r="C13" s="507">
        <v>109851891</v>
      </c>
      <c r="D13" s="507">
        <v>5959747</v>
      </c>
      <c r="E13" s="507">
        <v>16301900</v>
      </c>
      <c r="F13" s="507">
        <v>41880370</v>
      </c>
      <c r="G13" s="507">
        <v>86290282</v>
      </c>
      <c r="H13" s="507">
        <v>423476369</v>
      </c>
      <c r="I13" s="507">
        <v>16964547</v>
      </c>
      <c r="J13" s="507">
        <v>47804615</v>
      </c>
      <c r="K13" s="507">
        <v>25796913</v>
      </c>
      <c r="L13" s="507">
        <v>91153487</v>
      </c>
      <c r="M13" s="507">
        <v>73549255</v>
      </c>
      <c r="N13" s="507">
        <v>0</v>
      </c>
      <c r="O13" s="507">
        <v>5059040</v>
      </c>
      <c r="P13" s="507">
        <v>92901268</v>
      </c>
      <c r="Q13" s="457">
        <v>2023</v>
      </c>
    </row>
    <row r="14" spans="1:17" s="449" customFormat="1" ht="30" customHeight="1">
      <c r="A14" s="459">
        <v>2024</v>
      </c>
      <c r="B14" s="542">
        <f t="shared" ref="B14" si="2">SUM(C14:P14)</f>
        <v>1094770030</v>
      </c>
      <c r="C14" s="540">
        <v>90472398</v>
      </c>
      <c r="D14" s="540">
        <v>5292753</v>
      </c>
      <c r="E14" s="540">
        <v>18799650</v>
      </c>
      <c r="F14" s="540">
        <v>36892090</v>
      </c>
      <c r="G14" s="540">
        <v>77391891</v>
      </c>
      <c r="H14" s="540">
        <v>488127151</v>
      </c>
      <c r="I14" s="540">
        <v>18725991</v>
      </c>
      <c r="J14" s="540">
        <v>40708523</v>
      </c>
      <c r="K14" s="540">
        <v>22148734</v>
      </c>
      <c r="L14" s="540">
        <v>107312281</v>
      </c>
      <c r="M14" s="540">
        <v>78320696</v>
      </c>
      <c r="N14" s="540">
        <v>0</v>
      </c>
      <c r="O14" s="540">
        <v>10419530</v>
      </c>
      <c r="P14" s="541">
        <v>100158342</v>
      </c>
      <c r="Q14" s="460">
        <v>2024</v>
      </c>
    </row>
    <row r="15" spans="1:17" s="449" customFormat="1" ht="13.5" customHeight="1">
      <c r="A15" s="465" t="s">
        <v>421</v>
      </c>
      <c r="B15" s="458"/>
      <c r="C15" s="458"/>
      <c r="D15" s="458"/>
      <c r="E15" s="458"/>
      <c r="F15" s="458"/>
      <c r="G15" s="458"/>
      <c r="H15" s="458"/>
      <c r="I15" s="458"/>
      <c r="J15" s="458"/>
      <c r="K15" s="458"/>
      <c r="L15" s="458"/>
      <c r="M15" s="458"/>
      <c r="N15" s="458"/>
      <c r="O15" s="458"/>
      <c r="P15" s="458"/>
      <c r="Q15" s="448"/>
    </row>
    <row r="16" spans="1:17" s="26" customFormat="1" ht="14.1" customHeight="1">
      <c r="A16" s="26" t="s">
        <v>230</v>
      </c>
      <c r="B16" s="216"/>
      <c r="C16" s="216"/>
      <c r="D16" s="216"/>
      <c r="E16" s="216"/>
      <c r="F16" s="216"/>
      <c r="G16" s="216"/>
      <c r="H16" s="216"/>
      <c r="I16" s="216"/>
      <c r="J16" s="217"/>
      <c r="K16" s="217"/>
      <c r="L16" s="217"/>
      <c r="M16" s="217"/>
      <c r="N16" s="217"/>
      <c r="O16" s="217"/>
      <c r="P16" s="217"/>
      <c r="Q16" s="39" t="s">
        <v>231</v>
      </c>
    </row>
    <row r="17" spans="10:16" ht="12" customHeight="1">
      <c r="J17" s="219"/>
      <c r="K17" s="219"/>
      <c r="L17" s="219"/>
      <c r="M17" s="219"/>
      <c r="N17" s="219"/>
      <c r="O17" s="219"/>
      <c r="P17" s="219"/>
    </row>
    <row r="18" spans="10:16" ht="12" customHeight="1">
      <c r="J18" s="219"/>
      <c r="K18" s="219"/>
      <c r="L18" s="219"/>
      <c r="M18" s="219"/>
      <c r="N18" s="219"/>
      <c r="O18" s="219"/>
      <c r="P18" s="219"/>
    </row>
    <row r="19" spans="10:16" ht="12" customHeight="1">
      <c r="J19" s="217"/>
      <c r="K19" s="217"/>
      <c r="L19" s="217"/>
      <c r="M19" s="217"/>
      <c r="N19" s="217"/>
      <c r="O19" s="217"/>
      <c r="P19" s="217"/>
    </row>
    <row r="20" spans="10:16" ht="12" customHeight="1">
      <c r="J20" s="217"/>
      <c r="K20" s="217"/>
      <c r="L20" s="217"/>
      <c r="M20" s="217"/>
      <c r="N20" s="217"/>
      <c r="O20" s="217"/>
      <c r="P20" s="217"/>
    </row>
    <row r="21" spans="10:16" ht="12" customHeight="1">
      <c r="J21" s="217"/>
      <c r="K21" s="217"/>
      <c r="L21" s="217"/>
      <c r="M21" s="217"/>
      <c r="N21" s="217"/>
      <c r="O21" s="217"/>
      <c r="P21" s="217"/>
    </row>
    <row r="22" spans="10:16" ht="12" customHeight="1">
      <c r="J22" s="217"/>
      <c r="K22" s="217"/>
      <c r="L22" s="217"/>
      <c r="M22" s="217"/>
      <c r="N22" s="217"/>
      <c r="O22" s="217"/>
      <c r="P22" s="217"/>
    </row>
    <row r="23" spans="10:16" ht="12" customHeight="1">
      <c r="J23" s="217"/>
      <c r="K23" s="217"/>
      <c r="L23" s="217"/>
      <c r="M23" s="217"/>
      <c r="N23" s="217"/>
      <c r="O23" s="217"/>
      <c r="P23" s="217"/>
    </row>
    <row r="24" spans="10:16">
      <c r="J24" s="217"/>
      <c r="K24" s="217"/>
      <c r="L24" s="217"/>
      <c r="M24" s="217"/>
      <c r="N24" s="217"/>
      <c r="O24" s="217"/>
      <c r="P24" s="217"/>
    </row>
    <row r="25" spans="10:16">
      <c r="J25" s="217"/>
      <c r="K25" s="217"/>
      <c r="L25" s="217"/>
      <c r="M25" s="217"/>
      <c r="N25" s="217"/>
      <c r="O25" s="217"/>
      <c r="P25" s="217"/>
    </row>
    <row r="26" spans="10:16">
      <c r="J26" s="217"/>
      <c r="K26" s="217"/>
      <c r="L26" s="217"/>
      <c r="M26" s="217"/>
      <c r="N26" s="217"/>
      <c r="O26" s="217"/>
      <c r="P26" s="217"/>
    </row>
    <row r="27" spans="10:16">
      <c r="J27" s="217"/>
      <c r="K27" s="217"/>
      <c r="L27" s="217"/>
      <c r="M27" s="217"/>
      <c r="N27" s="217"/>
      <c r="O27" s="217"/>
      <c r="P27" s="217"/>
    </row>
    <row r="28" spans="10:16">
      <c r="J28" s="13"/>
      <c r="K28" s="13"/>
      <c r="L28" s="13"/>
      <c r="M28" s="13"/>
      <c r="N28" s="13"/>
      <c r="O28" s="13"/>
      <c r="P28" s="13"/>
    </row>
    <row r="29" spans="10:16">
      <c r="J29" s="13"/>
      <c r="K29" s="13"/>
      <c r="L29" s="13"/>
      <c r="M29" s="13"/>
      <c r="N29" s="13"/>
      <c r="O29" s="13"/>
      <c r="P29" s="13"/>
    </row>
    <row r="30" spans="10:16">
      <c r="J30" s="15"/>
      <c r="K30" s="15"/>
      <c r="L30" s="15"/>
      <c r="M30" s="15"/>
      <c r="N30" s="15"/>
      <c r="O30" s="15"/>
      <c r="P30" s="15"/>
    </row>
    <row r="31" spans="10:16">
      <c r="J31" s="15"/>
      <c r="K31" s="15"/>
      <c r="L31" s="15"/>
      <c r="M31" s="15"/>
      <c r="N31" s="15"/>
      <c r="O31" s="15"/>
      <c r="P31" s="15"/>
    </row>
    <row r="32" spans="10:16">
      <c r="J32" s="15"/>
      <c r="K32" s="15"/>
      <c r="L32" s="15"/>
      <c r="M32" s="15"/>
      <c r="N32" s="15"/>
      <c r="O32" s="15"/>
      <c r="P32" s="15"/>
    </row>
    <row r="33" spans="10:16">
      <c r="J33" s="15"/>
      <c r="K33" s="15"/>
      <c r="L33" s="15"/>
      <c r="M33" s="15"/>
      <c r="N33" s="15"/>
      <c r="O33" s="15"/>
      <c r="P33" s="15"/>
    </row>
    <row r="34" spans="10:16">
      <c r="J34" s="13"/>
      <c r="K34" s="13"/>
      <c r="L34" s="13"/>
      <c r="M34" s="13"/>
      <c r="N34" s="13"/>
      <c r="O34" s="13"/>
      <c r="P34" s="13"/>
    </row>
    <row r="35" spans="10:16">
      <c r="J35" s="13"/>
      <c r="K35" s="13"/>
      <c r="L35" s="13"/>
      <c r="M35" s="13"/>
      <c r="N35" s="13"/>
      <c r="O35" s="13"/>
      <c r="P35" s="13"/>
    </row>
    <row r="36" spans="10:16">
      <c r="J36" s="13"/>
      <c r="K36" s="13"/>
      <c r="L36" s="13"/>
      <c r="M36" s="13"/>
      <c r="N36" s="13"/>
      <c r="O36" s="13"/>
      <c r="P36" s="13"/>
    </row>
    <row r="88" s="40" customFormat="1"/>
    <row r="89" s="40" customFormat="1"/>
    <row r="90" s="40" customFormat="1"/>
    <row r="91" s="40" customFormat="1"/>
    <row r="92" s="40" customFormat="1"/>
    <row r="93" s="40" customFormat="1"/>
    <row r="94" s="40" customFormat="1"/>
  </sheetData>
  <mergeCells count="3">
    <mergeCell ref="J1:Q1"/>
    <mergeCell ref="A3:A4"/>
    <mergeCell ref="Q3:Q4"/>
  </mergeCells>
  <phoneticPr fontId="8" type="noConversion"/>
  <printOptions horizontalCentered="1"/>
  <pageMargins left="1.2204724409448819" right="1.2204724409448819" top="1.0236220472440944" bottom="2.3622047244094491" header="0" footer="0"/>
  <pageSetup paperSize="9" scale="76" orientation="portrait" r:id="rId1"/>
  <headerFooter alignWithMargins="0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5"/>
  <sheetViews>
    <sheetView view="pageBreakPreview" zoomScaleNormal="100" zoomScaleSheetLayoutView="100" workbookViewId="0">
      <pane xSplit="1" ySplit="7" topLeftCell="B8" activePane="bottomRight" state="frozen"/>
      <selection activeCell="D13" sqref="D13"/>
      <selection pane="topRight" activeCell="D13" sqref="D13"/>
      <selection pane="bottomLeft" activeCell="D13" sqref="D13"/>
      <selection pane="bottomRight" activeCell="D13" sqref="D13"/>
    </sheetView>
  </sheetViews>
  <sheetFormatPr defaultColWidth="9" defaultRowHeight="17.25"/>
  <cols>
    <col min="1" max="1" width="17.625" style="40" customWidth="1"/>
    <col min="2" max="2" width="17.75" style="41" customWidth="1"/>
    <col min="3" max="3" width="12.875" style="41" customWidth="1"/>
    <col min="4" max="4" width="12.625" style="41" customWidth="1"/>
    <col min="5" max="5" width="13.75" style="40" customWidth="1"/>
    <col min="6" max="6" width="12.5" style="40" customWidth="1"/>
    <col min="7" max="8" width="13.25" style="40" bestFit="1" customWidth="1"/>
    <col min="9" max="9" width="14" style="40" customWidth="1"/>
    <col min="10" max="10" width="15.375" style="40" customWidth="1"/>
    <col min="11" max="11" width="16.75" style="40" customWidth="1"/>
    <col min="12" max="16384" width="9" style="40"/>
  </cols>
  <sheetData>
    <row r="1" spans="1:11" s="45" customFormat="1" ht="20.100000000000001" customHeight="1">
      <c r="A1" s="42" t="s">
        <v>192</v>
      </c>
      <c r="B1" s="43"/>
      <c r="C1" s="43"/>
      <c r="D1" s="43"/>
      <c r="E1" s="43"/>
      <c r="F1" s="42" t="s">
        <v>191</v>
      </c>
      <c r="G1" s="42"/>
      <c r="H1" s="42"/>
      <c r="I1" s="42"/>
      <c r="J1" s="42"/>
      <c r="K1" s="44"/>
    </row>
    <row r="2" spans="1:11" s="24" customFormat="1" ht="20.100000000000001" customHeight="1" thickBot="1">
      <c r="A2" s="46" t="s">
        <v>132</v>
      </c>
      <c r="B2" s="47"/>
      <c r="C2" s="47"/>
      <c r="D2" s="47"/>
      <c r="E2" s="21"/>
      <c r="F2" s="21"/>
      <c r="G2" s="21"/>
      <c r="H2" s="21"/>
      <c r="I2" s="21"/>
      <c r="J2" s="21"/>
      <c r="K2" s="23" t="s">
        <v>133</v>
      </c>
    </row>
    <row r="3" spans="1:11" s="26" customFormat="1" ht="20.100000000000001" customHeight="1" thickTop="1">
      <c r="A3" s="336" t="s">
        <v>104</v>
      </c>
      <c r="B3" s="25" t="s">
        <v>86</v>
      </c>
      <c r="C3" s="25"/>
      <c r="D3" s="25"/>
      <c r="E3" s="27"/>
      <c r="F3" s="48" t="s">
        <v>190</v>
      </c>
      <c r="G3" s="27"/>
      <c r="H3" s="27"/>
      <c r="I3" s="290"/>
      <c r="J3" s="340" t="s">
        <v>23</v>
      </c>
      <c r="K3" s="49" t="s">
        <v>104</v>
      </c>
    </row>
    <row r="4" spans="1:11" s="26" customFormat="1" ht="20.100000000000001" customHeight="1">
      <c r="A4" s="50"/>
      <c r="B4" s="51" t="s">
        <v>24</v>
      </c>
      <c r="C4" s="51"/>
      <c r="D4" s="51"/>
      <c r="E4" s="52" t="s">
        <v>19</v>
      </c>
      <c r="F4" s="53" t="s">
        <v>24</v>
      </c>
      <c r="G4" s="54"/>
      <c r="H4" s="54"/>
      <c r="I4" s="55" t="s">
        <v>19</v>
      </c>
      <c r="J4" s="340" t="s">
        <v>20</v>
      </c>
    </row>
    <row r="5" spans="1:11" s="26" customFormat="1" ht="20.100000000000001" customHeight="1">
      <c r="A5" s="337"/>
      <c r="B5" s="57"/>
      <c r="C5" s="58" t="s">
        <v>91</v>
      </c>
      <c r="D5" s="58" t="s">
        <v>189</v>
      </c>
      <c r="E5" s="339" t="s">
        <v>21</v>
      </c>
      <c r="F5" s="339"/>
      <c r="G5" s="58" t="s">
        <v>91</v>
      </c>
      <c r="H5" s="59" t="s">
        <v>189</v>
      </c>
      <c r="I5" s="291" t="s">
        <v>21</v>
      </c>
      <c r="J5" s="340" t="s">
        <v>21</v>
      </c>
      <c r="K5" s="49"/>
    </row>
    <row r="6" spans="1:11" s="26" customFormat="1" ht="20.100000000000001" customHeight="1">
      <c r="A6" s="50"/>
      <c r="B6" s="28"/>
      <c r="C6" s="28"/>
      <c r="D6" s="28"/>
      <c r="E6" s="57"/>
      <c r="F6" s="28"/>
      <c r="G6" s="28"/>
      <c r="H6" s="28"/>
      <c r="I6" s="292"/>
      <c r="J6" s="340" t="s">
        <v>92</v>
      </c>
    </row>
    <row r="7" spans="1:11" s="26" customFormat="1" ht="20.100000000000001" customHeight="1">
      <c r="A7" s="338" t="s">
        <v>22</v>
      </c>
      <c r="B7" s="29"/>
      <c r="C7" s="30" t="s">
        <v>51</v>
      </c>
      <c r="D7" s="61" t="s">
        <v>188</v>
      </c>
      <c r="E7" s="29" t="s">
        <v>49</v>
      </c>
      <c r="F7" s="29"/>
      <c r="G7" s="30" t="s">
        <v>51</v>
      </c>
      <c r="H7" s="29" t="s">
        <v>188</v>
      </c>
      <c r="I7" s="293" t="s">
        <v>49</v>
      </c>
      <c r="J7" s="62" t="s">
        <v>187</v>
      </c>
      <c r="K7" s="63" t="s">
        <v>186</v>
      </c>
    </row>
    <row r="8" spans="1:11" s="24" customFormat="1" ht="17.25" customHeight="1">
      <c r="A8" s="64">
        <v>2015</v>
      </c>
      <c r="B8" s="65">
        <v>576622</v>
      </c>
      <c r="C8" s="65">
        <v>0</v>
      </c>
      <c r="D8" s="65">
        <v>576622</v>
      </c>
      <c r="E8" s="257">
        <v>100</v>
      </c>
      <c r="F8" s="65">
        <v>468166</v>
      </c>
      <c r="G8" s="65">
        <v>0</v>
      </c>
      <c r="H8" s="65">
        <v>468166</v>
      </c>
      <c r="I8" s="294">
        <v>100</v>
      </c>
      <c r="J8" s="66">
        <v>81.191144285164285</v>
      </c>
      <c r="K8" s="67">
        <v>2015</v>
      </c>
    </row>
    <row r="9" spans="1:11" s="24" customFormat="1" ht="17.25" customHeight="1">
      <c r="A9" s="64">
        <v>2016</v>
      </c>
      <c r="B9" s="65">
        <v>639925</v>
      </c>
      <c r="C9" s="65">
        <v>0</v>
      </c>
      <c r="D9" s="65">
        <v>639925</v>
      </c>
      <c r="E9" s="257">
        <v>100</v>
      </c>
      <c r="F9" s="65">
        <v>533883</v>
      </c>
      <c r="G9" s="65">
        <v>0</v>
      </c>
      <c r="H9" s="65">
        <v>533883</v>
      </c>
      <c r="I9" s="294">
        <v>100</v>
      </c>
      <c r="J9" s="66">
        <v>83.428995585420168</v>
      </c>
      <c r="K9" s="67">
        <v>2016</v>
      </c>
    </row>
    <row r="10" spans="1:11" s="24" customFormat="1" ht="17.25" customHeight="1">
      <c r="A10" s="64">
        <v>2017</v>
      </c>
      <c r="B10" s="65">
        <v>681788</v>
      </c>
      <c r="C10" s="65">
        <v>0</v>
      </c>
      <c r="D10" s="65">
        <v>681788</v>
      </c>
      <c r="E10" s="257">
        <v>100</v>
      </c>
      <c r="F10" s="65">
        <v>592922</v>
      </c>
      <c r="G10" s="65">
        <v>0</v>
      </c>
      <c r="H10" s="65">
        <v>592922</v>
      </c>
      <c r="I10" s="294">
        <v>100</v>
      </c>
      <c r="J10" s="66">
        <v>86.965743016890883</v>
      </c>
      <c r="K10" s="67">
        <v>2017</v>
      </c>
    </row>
    <row r="11" spans="1:11" s="24" customFormat="1" ht="17.25" customHeight="1">
      <c r="A11" s="64">
        <v>2018</v>
      </c>
      <c r="B11" s="256">
        <v>728347</v>
      </c>
      <c r="C11" s="259" t="s">
        <v>236</v>
      </c>
      <c r="D11" s="256">
        <v>728347</v>
      </c>
      <c r="E11" s="257">
        <v>100</v>
      </c>
      <c r="F11" s="65">
        <v>627569</v>
      </c>
      <c r="G11" s="187" t="s">
        <v>236</v>
      </c>
      <c r="H11" s="65">
        <v>627569</v>
      </c>
      <c r="I11" s="294">
        <v>100</v>
      </c>
      <c r="J11" s="66">
        <f>F11/B11*100</f>
        <v>86.163463294281442</v>
      </c>
      <c r="K11" s="67">
        <v>2018</v>
      </c>
    </row>
    <row r="12" spans="1:11" s="24" customFormat="1" ht="17.25" customHeight="1">
      <c r="A12" s="64">
        <v>2019</v>
      </c>
      <c r="B12" s="259">
        <v>765454</v>
      </c>
      <c r="C12" s="259" t="s">
        <v>236</v>
      </c>
      <c r="D12" s="259">
        <v>765454</v>
      </c>
      <c r="E12" s="289">
        <v>100</v>
      </c>
      <c r="F12" s="187">
        <v>750443</v>
      </c>
      <c r="G12" s="187" t="s">
        <v>236</v>
      </c>
      <c r="H12" s="187">
        <v>750443</v>
      </c>
      <c r="I12" s="287">
        <v>100</v>
      </c>
      <c r="J12" s="222">
        <f>F12/B12*100</f>
        <v>98.038941595445323</v>
      </c>
      <c r="K12" s="67">
        <v>2019</v>
      </c>
    </row>
    <row r="13" spans="1:11" s="24" customFormat="1" ht="17.25" customHeight="1">
      <c r="A13" s="64">
        <v>2020</v>
      </c>
      <c r="B13" s="259">
        <v>1220738</v>
      </c>
      <c r="C13" s="259" t="s">
        <v>236</v>
      </c>
      <c r="D13" s="259">
        <v>1220738</v>
      </c>
      <c r="E13" s="289">
        <v>100</v>
      </c>
      <c r="F13" s="187">
        <v>1061813</v>
      </c>
      <c r="G13" s="187"/>
      <c r="H13" s="187">
        <v>1061813</v>
      </c>
      <c r="I13" s="287">
        <v>100</v>
      </c>
      <c r="J13" s="222">
        <f>F13/B13*100</f>
        <v>86.98123594088166</v>
      </c>
      <c r="K13" s="67">
        <v>2020</v>
      </c>
    </row>
    <row r="14" spans="1:11" s="24" customFormat="1" ht="17.25" customHeight="1">
      <c r="A14" s="64">
        <v>2021</v>
      </c>
      <c r="B14" s="259">
        <v>1108611</v>
      </c>
      <c r="C14" s="259">
        <v>0</v>
      </c>
      <c r="D14" s="259">
        <v>1108611</v>
      </c>
      <c r="E14" s="289">
        <v>100</v>
      </c>
      <c r="F14" s="187">
        <v>984855</v>
      </c>
      <c r="G14" s="187">
        <v>0</v>
      </c>
      <c r="H14" s="187">
        <v>984855</v>
      </c>
      <c r="I14" s="287">
        <v>100</v>
      </c>
      <c r="J14" s="183">
        <v>88.8</v>
      </c>
      <c r="K14" s="67">
        <v>2021</v>
      </c>
    </row>
    <row r="15" spans="1:11" s="24" customFormat="1" ht="17.25" customHeight="1">
      <c r="A15" s="64">
        <v>2022</v>
      </c>
      <c r="B15" s="259">
        <v>1168163</v>
      </c>
      <c r="C15" s="259">
        <v>0</v>
      </c>
      <c r="D15" s="259">
        <v>1168163</v>
      </c>
      <c r="E15" s="289">
        <v>100</v>
      </c>
      <c r="F15" s="187">
        <v>1014347</v>
      </c>
      <c r="G15" s="187">
        <v>0</v>
      </c>
      <c r="H15" s="187">
        <v>1014347</v>
      </c>
      <c r="I15" s="287">
        <v>100</v>
      </c>
      <c r="J15" s="183">
        <v>86.832659483308404</v>
      </c>
      <c r="K15" s="67">
        <v>2022</v>
      </c>
    </row>
    <row r="16" spans="1:11" s="491" customFormat="1" ht="17.25" customHeight="1">
      <c r="A16" s="508">
        <v>2023</v>
      </c>
      <c r="B16" s="259">
        <v>1144442</v>
      </c>
      <c r="C16" s="259" t="s">
        <v>236</v>
      </c>
      <c r="D16" s="259">
        <v>1144442</v>
      </c>
      <c r="E16" s="289">
        <v>100</v>
      </c>
      <c r="F16" s="259">
        <v>1013765</v>
      </c>
      <c r="G16" s="259" t="s">
        <v>236</v>
      </c>
      <c r="H16" s="259">
        <v>1013765</v>
      </c>
      <c r="I16" s="287">
        <v>100</v>
      </c>
      <c r="J16" s="183">
        <v>88.581596970401293</v>
      </c>
      <c r="K16" s="508">
        <v>2023</v>
      </c>
    </row>
    <row r="17" spans="1:11" s="68" customFormat="1" ht="17.25" customHeight="1">
      <c r="A17" s="466">
        <v>2024</v>
      </c>
      <c r="B17" s="474">
        <v>1176724</v>
      </c>
      <c r="C17" s="266" t="s">
        <v>236</v>
      </c>
      <c r="D17" s="342">
        <v>1176724</v>
      </c>
      <c r="E17" s="475">
        <v>100</v>
      </c>
      <c r="F17" s="342">
        <v>1071581</v>
      </c>
      <c r="G17" s="342" t="s">
        <v>236</v>
      </c>
      <c r="H17" s="342">
        <v>1071581</v>
      </c>
      <c r="I17" s="288">
        <v>100</v>
      </c>
      <c r="J17" s="552">
        <v>91.1</v>
      </c>
      <c r="K17" s="341">
        <v>2024</v>
      </c>
    </row>
    <row r="18" spans="1:11" s="26" customFormat="1" ht="26.1" customHeight="1">
      <c r="A18" s="69" t="s">
        <v>185</v>
      </c>
      <c r="B18" s="265">
        <v>103656</v>
      </c>
      <c r="C18" s="259"/>
      <c r="D18" s="265">
        <v>103656</v>
      </c>
      <c r="E18" s="546">
        <f>D18/$D$17</f>
        <v>8.8088625710022059E-2</v>
      </c>
      <c r="F18" s="187">
        <v>94537</v>
      </c>
      <c r="G18" s="221"/>
      <c r="H18" s="187">
        <v>94537</v>
      </c>
      <c r="I18" s="553">
        <f>H18/H17</f>
        <v>8.822198228598678E-2</v>
      </c>
      <c r="J18" s="183">
        <f t="shared" ref="J18:J28" si="0">F18/B18*100</f>
        <v>91.202631782048314</v>
      </c>
      <c r="K18" s="70" t="s">
        <v>184</v>
      </c>
    </row>
    <row r="19" spans="1:11" s="26" customFormat="1" ht="26.1" customHeight="1">
      <c r="A19" s="69" t="s">
        <v>183</v>
      </c>
      <c r="B19" s="259">
        <v>6314</v>
      </c>
      <c r="C19" s="259"/>
      <c r="D19" s="259">
        <v>6314</v>
      </c>
      <c r="E19" s="546">
        <f t="shared" ref="E19:E31" si="1">D19/$D$17</f>
        <v>5.3657442186952932E-3</v>
      </c>
      <c r="F19" s="187">
        <v>5853</v>
      </c>
      <c r="G19" s="221"/>
      <c r="H19" s="187">
        <v>5853</v>
      </c>
      <c r="I19" s="553">
        <f>H19/H17</f>
        <v>5.4620229362036098E-3</v>
      </c>
      <c r="J19" s="183">
        <f t="shared" si="0"/>
        <v>92.69876464998417</v>
      </c>
      <c r="K19" s="70" t="s">
        <v>182</v>
      </c>
    </row>
    <row r="20" spans="1:11" s="26" customFormat="1" ht="17.45" customHeight="1">
      <c r="A20" s="69" t="s">
        <v>181</v>
      </c>
      <c r="B20" s="259">
        <v>18854</v>
      </c>
      <c r="C20" s="259"/>
      <c r="D20" s="259">
        <v>18854</v>
      </c>
      <c r="E20" s="546">
        <f t="shared" si="1"/>
        <v>1.602244876453612E-2</v>
      </c>
      <c r="F20" s="187">
        <v>17203</v>
      </c>
      <c r="G20" s="221"/>
      <c r="H20" s="187">
        <v>17203</v>
      </c>
      <c r="I20" s="553">
        <f>H20/H17</f>
        <v>1.6053849405691219E-2</v>
      </c>
      <c r="J20" s="183">
        <f t="shared" si="0"/>
        <v>91.243237509281855</v>
      </c>
      <c r="K20" s="70" t="s">
        <v>140</v>
      </c>
    </row>
    <row r="21" spans="1:11" s="26" customFormat="1" ht="17.45" customHeight="1">
      <c r="A21" s="69" t="s">
        <v>180</v>
      </c>
      <c r="B21" s="259">
        <v>52020</v>
      </c>
      <c r="C21" s="259"/>
      <c r="D21" s="259">
        <v>52020</v>
      </c>
      <c r="E21" s="546">
        <f t="shared" si="1"/>
        <v>4.4207477709301418E-2</v>
      </c>
      <c r="F21" s="187">
        <v>40963</v>
      </c>
      <c r="G21" s="221"/>
      <c r="H21" s="187">
        <v>40963</v>
      </c>
      <c r="I21" s="553">
        <f>H21/H17</f>
        <v>3.8226694948865277E-2</v>
      </c>
      <c r="J21" s="183">
        <f t="shared" si="0"/>
        <v>78.744713571703201</v>
      </c>
      <c r="K21" s="70" t="s">
        <v>179</v>
      </c>
    </row>
    <row r="22" spans="1:11" s="26" customFormat="1" ht="26.1" customHeight="1">
      <c r="A22" s="69" t="s">
        <v>178</v>
      </c>
      <c r="B22" s="259">
        <v>88428</v>
      </c>
      <c r="C22" s="259"/>
      <c r="D22" s="259">
        <v>88428</v>
      </c>
      <c r="E22" s="546">
        <f t="shared" si="1"/>
        <v>7.5147613204115837E-2</v>
      </c>
      <c r="F22" s="187">
        <v>74434</v>
      </c>
      <c r="G22" s="221"/>
      <c r="H22" s="187">
        <v>74434</v>
      </c>
      <c r="I22" s="553">
        <f>H22/H17</f>
        <v>6.9461851227298727E-2</v>
      </c>
      <c r="J22" s="183">
        <f t="shared" si="0"/>
        <v>84.174695797711124</v>
      </c>
      <c r="K22" s="70" t="s">
        <v>177</v>
      </c>
    </row>
    <row r="23" spans="1:11" s="26" customFormat="1" ht="17.45" customHeight="1">
      <c r="A23" s="69" t="s">
        <v>176</v>
      </c>
      <c r="B23" s="259">
        <v>489991</v>
      </c>
      <c r="C23" s="259"/>
      <c r="D23" s="259">
        <v>489991</v>
      </c>
      <c r="E23" s="546">
        <f t="shared" si="1"/>
        <v>0.41640265686771072</v>
      </c>
      <c r="F23" s="187">
        <v>481728</v>
      </c>
      <c r="G23" s="221"/>
      <c r="H23" s="187">
        <v>481728</v>
      </c>
      <c r="I23" s="553">
        <f>H23/H17</f>
        <v>0.44954884418443403</v>
      </c>
      <c r="J23" s="183">
        <f t="shared" si="0"/>
        <v>98.313642495474411</v>
      </c>
      <c r="K23" s="71" t="s">
        <v>142</v>
      </c>
    </row>
    <row r="24" spans="1:11" s="26" customFormat="1" ht="17.45" customHeight="1">
      <c r="A24" s="69" t="s">
        <v>175</v>
      </c>
      <c r="B24" s="259">
        <v>18726</v>
      </c>
      <c r="C24" s="259"/>
      <c r="D24" s="259">
        <v>18726</v>
      </c>
      <c r="E24" s="546">
        <f t="shared" si="1"/>
        <v>1.5913672195009197E-2</v>
      </c>
      <c r="F24" s="187">
        <v>18261</v>
      </c>
      <c r="G24" s="221"/>
      <c r="H24" s="187">
        <v>18261</v>
      </c>
      <c r="I24" s="553">
        <f>H24/H17</f>
        <v>1.7041175608750063E-2</v>
      </c>
      <c r="J24" s="183">
        <f t="shared" si="0"/>
        <v>97.516821531560396</v>
      </c>
      <c r="K24" s="71" t="s">
        <v>160</v>
      </c>
    </row>
    <row r="25" spans="1:11" s="73" customFormat="1" ht="26.1" customHeight="1">
      <c r="A25" s="69" t="s">
        <v>174</v>
      </c>
      <c r="B25" s="259">
        <v>47148</v>
      </c>
      <c r="C25" s="259"/>
      <c r="D25" s="259">
        <v>47148</v>
      </c>
      <c r="E25" s="546">
        <f t="shared" si="1"/>
        <v>4.0067169531682878E-2</v>
      </c>
      <c r="F25" s="187">
        <v>40770</v>
      </c>
      <c r="G25" s="221"/>
      <c r="H25" s="187">
        <v>40770</v>
      </c>
      <c r="I25" s="553">
        <f>H25/H17</f>
        <v>3.8046587238855484E-2</v>
      </c>
      <c r="J25" s="183">
        <f t="shared" si="0"/>
        <v>86.472384830745739</v>
      </c>
      <c r="K25" s="72" t="s">
        <v>173</v>
      </c>
    </row>
    <row r="26" spans="1:11" s="73" customFormat="1" ht="26.1" customHeight="1">
      <c r="A26" s="69" t="s">
        <v>172</v>
      </c>
      <c r="B26" s="259">
        <v>23569</v>
      </c>
      <c r="C26" s="259"/>
      <c r="D26" s="259">
        <v>23569</v>
      </c>
      <c r="E26" s="546">
        <f t="shared" si="1"/>
        <v>2.0029335681094291E-2</v>
      </c>
      <c r="F26" s="187">
        <v>21467</v>
      </c>
      <c r="G26" s="221"/>
      <c r="H26" s="187">
        <v>21467</v>
      </c>
      <c r="I26" s="553">
        <f>H26/H17</f>
        <v>2.0033016636166561E-2</v>
      </c>
      <c r="J26" s="183">
        <f t="shared" si="0"/>
        <v>91.081505367219648</v>
      </c>
      <c r="K26" s="72" t="s">
        <v>171</v>
      </c>
    </row>
    <row r="27" spans="1:11" s="73" customFormat="1" ht="26.1" customHeight="1">
      <c r="A27" s="69" t="s">
        <v>170</v>
      </c>
      <c r="B27" s="259">
        <v>137535</v>
      </c>
      <c r="C27" s="259"/>
      <c r="D27" s="259">
        <v>137535</v>
      </c>
      <c r="E27" s="546">
        <f t="shared" si="1"/>
        <v>0.1168795741397303</v>
      </c>
      <c r="F27" s="187">
        <v>105215</v>
      </c>
      <c r="G27" s="221"/>
      <c r="H27" s="187">
        <v>105215</v>
      </c>
      <c r="I27" s="553">
        <f>H27/H17</f>
        <v>9.8186697972435122E-2</v>
      </c>
      <c r="J27" s="183">
        <f t="shared" si="0"/>
        <v>76.500527138546545</v>
      </c>
      <c r="K27" s="72" t="s">
        <v>169</v>
      </c>
    </row>
    <row r="28" spans="1:11" s="73" customFormat="1" ht="26.1" customHeight="1">
      <c r="A28" s="69" t="s">
        <v>168</v>
      </c>
      <c r="B28" s="259">
        <v>86568</v>
      </c>
      <c r="C28" s="259"/>
      <c r="D28" s="259">
        <v>86568</v>
      </c>
      <c r="E28" s="546">
        <f t="shared" si="1"/>
        <v>7.3566953678177727E-2</v>
      </c>
      <c r="F28" s="187">
        <v>71975</v>
      </c>
      <c r="G28" s="221"/>
      <c r="H28" s="187">
        <v>71975</v>
      </c>
      <c r="I28" s="553">
        <f>H28/H17</f>
        <v>6.7167111025671411E-2</v>
      </c>
      <c r="J28" s="183">
        <f t="shared" si="0"/>
        <v>83.142731725348867</v>
      </c>
      <c r="K28" s="72" t="s">
        <v>167</v>
      </c>
    </row>
    <row r="29" spans="1:11" s="73" customFormat="1" ht="17.45" customHeight="1">
      <c r="A29" s="69" t="s">
        <v>166</v>
      </c>
      <c r="B29" s="546" t="s">
        <v>236</v>
      </c>
      <c r="C29" s="259"/>
      <c r="D29" s="546" t="s">
        <v>236</v>
      </c>
      <c r="E29" s="546" t="s">
        <v>236</v>
      </c>
      <c r="F29" s="546" t="s">
        <v>236</v>
      </c>
      <c r="G29" s="221"/>
      <c r="H29" s="546" t="s">
        <v>236</v>
      </c>
      <c r="I29" s="287" t="s">
        <v>236</v>
      </c>
      <c r="J29" s="287" t="s">
        <v>236</v>
      </c>
      <c r="K29" s="72" t="s">
        <v>165</v>
      </c>
    </row>
    <row r="30" spans="1:11" s="73" customFormat="1" ht="17.45" customHeight="1">
      <c r="A30" s="69" t="s">
        <v>164</v>
      </c>
      <c r="B30" s="259">
        <v>3757</v>
      </c>
      <c r="C30" s="259"/>
      <c r="D30" s="259">
        <v>3757</v>
      </c>
      <c r="E30" s="546">
        <f t="shared" si="1"/>
        <v>3.1927622790051025E-3</v>
      </c>
      <c r="F30" s="546" t="s">
        <v>236</v>
      </c>
      <c r="G30" s="221"/>
      <c r="H30" s="546" t="s">
        <v>236</v>
      </c>
      <c r="I30" s="287" t="s">
        <v>236</v>
      </c>
      <c r="J30" s="287" t="s">
        <v>236</v>
      </c>
      <c r="K30" s="72" t="s">
        <v>163</v>
      </c>
    </row>
    <row r="31" spans="1:11" s="73" customFormat="1" ht="17.45" customHeight="1">
      <c r="A31" s="220" t="s">
        <v>162</v>
      </c>
      <c r="B31" s="260">
        <v>100158</v>
      </c>
      <c r="C31" s="266"/>
      <c r="D31" s="266">
        <v>100158</v>
      </c>
      <c r="E31" s="549">
        <f t="shared" si="1"/>
        <v>8.5115966020919087E-2</v>
      </c>
      <c r="F31" s="189">
        <v>99175</v>
      </c>
      <c r="G31" s="267"/>
      <c r="H31" s="189">
        <v>99175</v>
      </c>
      <c r="I31" s="554">
        <f>H31/H17</f>
        <v>9.2550166529641723E-2</v>
      </c>
      <c r="J31" s="552">
        <f>F31/B31*100</f>
        <v>99.018550689909944</v>
      </c>
      <c r="K31" s="223" t="s">
        <v>161</v>
      </c>
    </row>
    <row r="32" spans="1:11" s="74" customFormat="1" ht="12">
      <c r="A32" s="74" t="s">
        <v>357</v>
      </c>
      <c r="B32" s="75"/>
      <c r="C32" s="75"/>
      <c r="D32" s="75"/>
      <c r="K32" s="225" t="s">
        <v>238</v>
      </c>
    </row>
    <row r="33" spans="1:4" s="74" customFormat="1" ht="16.5">
      <c r="A33" s="224"/>
      <c r="B33" s="75"/>
      <c r="C33" s="75"/>
      <c r="D33" s="75"/>
    </row>
    <row r="34" spans="1:4" s="74" customFormat="1" ht="12">
      <c r="B34" s="75"/>
      <c r="C34" s="75"/>
      <c r="D34" s="75"/>
    </row>
    <row r="35" spans="1:4" s="74" customFormat="1" ht="12">
      <c r="B35" s="75"/>
      <c r="C35" s="75"/>
      <c r="D35" s="75"/>
    </row>
  </sheetData>
  <phoneticPr fontId="8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view="pageBreakPreview" zoomScaleSheetLayoutView="100" workbookViewId="0">
      <pane xSplit="1" ySplit="4" topLeftCell="B5" activePane="bottomRight" state="frozen"/>
      <selection activeCell="P12" sqref="P12"/>
      <selection pane="topRight" activeCell="P12" sqref="P12"/>
      <selection pane="bottomLeft" activeCell="P12" sqref="P12"/>
      <selection pane="bottomRight" activeCell="B18" sqref="B18"/>
    </sheetView>
  </sheetViews>
  <sheetFormatPr defaultColWidth="9" defaultRowHeight="17.25"/>
  <cols>
    <col min="1" max="1" width="22.125" style="40" customWidth="1"/>
    <col min="2" max="2" width="23.875" style="40" customWidth="1"/>
    <col min="3" max="3" width="26.625" style="40" customWidth="1"/>
    <col min="4" max="4" width="21" style="40" customWidth="1"/>
    <col min="5" max="5" width="22.25" style="40" customWidth="1"/>
    <col min="6" max="6" width="32.625" style="40" customWidth="1"/>
    <col min="7" max="16384" width="9" style="40"/>
  </cols>
  <sheetData>
    <row r="1" spans="1:6" s="174" customFormat="1" ht="20.100000000000001" customHeight="1">
      <c r="A1" s="655" t="s">
        <v>207</v>
      </c>
      <c r="B1" s="655"/>
      <c r="C1" s="655"/>
      <c r="D1" s="655" t="s">
        <v>206</v>
      </c>
      <c r="E1" s="655"/>
      <c r="F1" s="655"/>
    </row>
    <row r="2" spans="1:6" s="24" customFormat="1" ht="20.100000000000001" customHeight="1" thickBot="1">
      <c r="A2" s="21" t="s">
        <v>358</v>
      </c>
      <c r="B2" s="21"/>
      <c r="C2" s="21"/>
      <c r="D2" s="21"/>
      <c r="E2" s="21"/>
      <c r="F2" s="23" t="s">
        <v>133</v>
      </c>
    </row>
    <row r="3" spans="1:6" s="54" customFormat="1" ht="20.100000000000001" customHeight="1" thickTop="1">
      <c r="A3" s="226" t="s">
        <v>105</v>
      </c>
      <c r="B3" s="54" t="s">
        <v>106</v>
      </c>
      <c r="C3" s="52" t="s">
        <v>107</v>
      </c>
      <c r="D3" s="54" t="s">
        <v>108</v>
      </c>
      <c r="E3" s="54" t="s">
        <v>109</v>
      </c>
      <c r="F3" s="83" t="s">
        <v>110</v>
      </c>
    </row>
    <row r="4" spans="1:6" s="54" customFormat="1" ht="20.100000000000001" customHeight="1">
      <c r="A4" s="147" t="s">
        <v>111</v>
      </c>
      <c r="B4" s="27" t="s">
        <v>205</v>
      </c>
      <c r="C4" s="84" t="s">
        <v>25</v>
      </c>
      <c r="D4" s="27" t="s">
        <v>26</v>
      </c>
      <c r="E4" s="27" t="s">
        <v>204</v>
      </c>
      <c r="F4" s="277" t="s">
        <v>112</v>
      </c>
    </row>
    <row r="5" spans="1:6" s="24" customFormat="1" ht="22.35" customHeight="1">
      <c r="A5" s="67">
        <v>2015</v>
      </c>
      <c r="B5" s="227">
        <v>13</v>
      </c>
      <c r="C5" s="187">
        <v>155898753</v>
      </c>
      <c r="D5" s="187">
        <v>163970562</v>
      </c>
      <c r="E5" s="187">
        <v>108977369</v>
      </c>
      <c r="F5" s="209">
        <v>2015</v>
      </c>
    </row>
    <row r="6" spans="1:6" s="24" customFormat="1" ht="22.35" customHeight="1">
      <c r="A6" s="67">
        <v>2016</v>
      </c>
      <c r="B6" s="227">
        <v>13</v>
      </c>
      <c r="C6" s="187">
        <v>161335970</v>
      </c>
      <c r="D6" s="187">
        <v>158010542</v>
      </c>
      <c r="E6" s="187">
        <v>100904724</v>
      </c>
      <c r="F6" s="209">
        <v>2016</v>
      </c>
    </row>
    <row r="7" spans="1:6" s="24" customFormat="1" ht="22.35" customHeight="1">
      <c r="A7" s="67">
        <v>2017</v>
      </c>
      <c r="B7" s="227">
        <v>11</v>
      </c>
      <c r="C7" s="231">
        <v>183688561</v>
      </c>
      <c r="D7" s="231">
        <v>181695728</v>
      </c>
      <c r="E7" s="231">
        <v>122904881</v>
      </c>
      <c r="F7" s="209">
        <v>2017</v>
      </c>
    </row>
    <row r="8" spans="1:6" s="24" customFormat="1" ht="22.35" customHeight="1">
      <c r="A8" s="67">
        <v>2018</v>
      </c>
      <c r="B8" s="258">
        <v>11</v>
      </c>
      <c r="C8" s="231">
        <v>175684</v>
      </c>
      <c r="D8" s="231">
        <v>177190</v>
      </c>
      <c r="E8" s="231">
        <v>115252</v>
      </c>
      <c r="F8" s="209">
        <v>2018</v>
      </c>
    </row>
    <row r="9" spans="1:6" s="68" customFormat="1" ht="22.35" customHeight="1">
      <c r="A9" s="67">
        <v>2019</v>
      </c>
      <c r="B9" s="258">
        <v>11</v>
      </c>
      <c r="C9" s="231">
        <v>193287</v>
      </c>
      <c r="D9" s="231">
        <v>192969</v>
      </c>
      <c r="E9" s="231">
        <v>130468</v>
      </c>
      <c r="F9" s="209">
        <v>2019</v>
      </c>
    </row>
    <row r="10" spans="1:6" s="24" customFormat="1" ht="22.35" customHeight="1">
      <c r="A10" s="67">
        <v>2020</v>
      </c>
      <c r="B10" s="258">
        <v>11</v>
      </c>
      <c r="C10" s="231">
        <v>213929</v>
      </c>
      <c r="D10" s="231">
        <v>214558</v>
      </c>
      <c r="E10" s="231">
        <v>149949</v>
      </c>
      <c r="F10" s="209">
        <v>2020</v>
      </c>
    </row>
    <row r="11" spans="1:6" s="24" customFormat="1" ht="22.35" customHeight="1">
      <c r="A11" s="67">
        <v>2021</v>
      </c>
      <c r="B11" s="259">
        <v>11</v>
      </c>
      <c r="C11" s="231">
        <v>188985</v>
      </c>
      <c r="D11" s="231">
        <v>191061</v>
      </c>
      <c r="E11" s="231">
        <v>138690</v>
      </c>
      <c r="F11" s="209">
        <v>2021</v>
      </c>
    </row>
    <row r="12" spans="1:6" s="24" customFormat="1" ht="22.35" customHeight="1">
      <c r="A12" s="67">
        <v>2022</v>
      </c>
      <c r="B12" s="259">
        <v>11</v>
      </c>
      <c r="C12" s="231">
        <v>203395</v>
      </c>
      <c r="D12" s="231">
        <v>207713</v>
      </c>
      <c r="E12" s="231">
        <v>141965</v>
      </c>
      <c r="F12" s="209">
        <v>2022</v>
      </c>
    </row>
    <row r="13" spans="1:6" s="491" customFormat="1" ht="22.35" customHeight="1">
      <c r="A13" s="508">
        <v>2023</v>
      </c>
      <c r="B13" s="259">
        <v>11</v>
      </c>
      <c r="C13" s="509">
        <v>224028</v>
      </c>
      <c r="D13" s="509">
        <v>226422</v>
      </c>
      <c r="E13" s="509">
        <v>148344</v>
      </c>
      <c r="F13" s="209">
        <v>2023</v>
      </c>
    </row>
    <row r="14" spans="1:6" s="68" customFormat="1" ht="22.35" customHeight="1">
      <c r="A14" s="341">
        <v>2024</v>
      </c>
      <c r="B14" s="342">
        <v>9</v>
      </c>
      <c r="C14" s="555">
        <v>232018</v>
      </c>
      <c r="D14" s="555">
        <v>231689</v>
      </c>
      <c r="E14" s="555">
        <v>156188</v>
      </c>
      <c r="F14" s="343">
        <v>2024</v>
      </c>
    </row>
    <row r="15" spans="1:6" s="65" customFormat="1" ht="22.35" customHeight="1">
      <c r="A15" s="228" t="s">
        <v>193</v>
      </c>
      <c r="B15" s="283">
        <v>2</v>
      </c>
      <c r="C15" s="556">
        <v>157201</v>
      </c>
      <c r="D15" s="556">
        <v>157225</v>
      </c>
      <c r="E15" s="556">
        <v>118458</v>
      </c>
      <c r="F15" s="229" t="s">
        <v>48</v>
      </c>
    </row>
    <row r="16" spans="1:6" s="68" customFormat="1" ht="22.35" customHeight="1">
      <c r="A16" s="230" t="s">
        <v>225</v>
      </c>
      <c r="B16" s="258">
        <v>1</v>
      </c>
      <c r="C16" s="259">
        <v>44690</v>
      </c>
      <c r="D16" s="258">
        <v>45709</v>
      </c>
      <c r="E16" s="485">
        <v>32202</v>
      </c>
      <c r="F16" s="232" t="s">
        <v>226</v>
      </c>
    </row>
    <row r="17" spans="1:6" s="26" customFormat="1" ht="22.35" customHeight="1">
      <c r="A17" s="230" t="s">
        <v>199</v>
      </c>
      <c r="B17" s="258">
        <v>1</v>
      </c>
      <c r="C17" s="259">
        <v>112511</v>
      </c>
      <c r="D17" s="258">
        <v>111516</v>
      </c>
      <c r="E17" s="259">
        <v>86256</v>
      </c>
      <c r="F17" s="232" t="s">
        <v>198</v>
      </c>
    </row>
    <row r="18" spans="1:6" s="68" customFormat="1" ht="22.35" customHeight="1">
      <c r="A18" s="595" t="s">
        <v>203</v>
      </c>
      <c r="B18" s="284">
        <v>7</v>
      </c>
      <c r="C18" s="557">
        <v>74817</v>
      </c>
      <c r="D18" s="557">
        <v>74464</v>
      </c>
      <c r="E18" s="557">
        <v>37730</v>
      </c>
      <c r="F18" s="233" t="s">
        <v>364</v>
      </c>
    </row>
    <row r="19" spans="1:6" s="68" customFormat="1" ht="22.35" customHeight="1">
      <c r="A19" s="596" t="s">
        <v>27</v>
      </c>
      <c r="B19" s="258">
        <v>0</v>
      </c>
      <c r="C19" s="259">
        <v>0</v>
      </c>
      <c r="D19" s="258">
        <v>0</v>
      </c>
      <c r="E19" s="259">
        <v>0</v>
      </c>
      <c r="F19" s="232"/>
    </row>
    <row r="20" spans="1:6" s="68" customFormat="1" ht="22.35" customHeight="1">
      <c r="A20" s="596" t="s">
        <v>28</v>
      </c>
      <c r="B20" s="258">
        <v>1</v>
      </c>
      <c r="C20" s="259">
        <v>3851</v>
      </c>
      <c r="D20" s="258">
        <v>3819</v>
      </c>
      <c r="E20" s="259">
        <v>3523</v>
      </c>
      <c r="F20" s="232"/>
    </row>
    <row r="21" spans="1:6" s="68" customFormat="1" ht="22.35" customHeight="1">
      <c r="A21" s="596" t="s">
        <v>202</v>
      </c>
      <c r="B21" s="258">
        <v>1</v>
      </c>
      <c r="C21" s="259">
        <v>3805</v>
      </c>
      <c r="D21" s="258">
        <v>3783</v>
      </c>
      <c r="E21" s="259">
        <v>3759</v>
      </c>
      <c r="F21" s="232"/>
    </row>
    <row r="22" spans="1:6" s="68" customFormat="1" ht="27">
      <c r="A22" s="596" t="s">
        <v>201</v>
      </c>
      <c r="B22" s="258">
        <v>0</v>
      </c>
      <c r="C22" s="259">
        <v>0</v>
      </c>
      <c r="D22" s="258">
        <v>0</v>
      </c>
      <c r="E22" s="259">
        <v>0</v>
      </c>
      <c r="F22" s="232"/>
    </row>
    <row r="23" spans="1:6" s="26" customFormat="1" ht="22.35" customHeight="1">
      <c r="A23" s="596" t="s">
        <v>200</v>
      </c>
      <c r="B23" s="258">
        <v>0</v>
      </c>
      <c r="C23" s="259">
        <v>0</v>
      </c>
      <c r="D23" s="258">
        <v>0</v>
      </c>
      <c r="E23" s="259">
        <v>0</v>
      </c>
      <c r="F23" s="232"/>
    </row>
    <row r="24" spans="1:6" s="26" customFormat="1" ht="22.35" customHeight="1">
      <c r="A24" s="596" t="s">
        <v>196</v>
      </c>
      <c r="B24" s="258">
        <v>1</v>
      </c>
      <c r="C24" s="259">
        <v>2023</v>
      </c>
      <c r="D24" s="258">
        <v>2329</v>
      </c>
      <c r="E24" s="259">
        <v>484</v>
      </c>
      <c r="F24" s="232"/>
    </row>
    <row r="25" spans="1:6" s="26" customFormat="1" ht="22.35" customHeight="1">
      <c r="A25" s="596" t="s">
        <v>197</v>
      </c>
      <c r="B25" s="258">
        <v>1</v>
      </c>
      <c r="C25" s="259">
        <v>28711</v>
      </c>
      <c r="D25" s="258">
        <v>28743</v>
      </c>
      <c r="E25" s="259">
        <v>11210</v>
      </c>
      <c r="F25" s="232"/>
    </row>
    <row r="26" spans="1:6" s="26" customFormat="1" ht="27">
      <c r="A26" s="596" t="s">
        <v>195</v>
      </c>
      <c r="B26" s="258">
        <v>1</v>
      </c>
      <c r="C26" s="259">
        <v>342</v>
      </c>
      <c r="D26" s="258">
        <v>341</v>
      </c>
      <c r="E26" s="259">
        <v>326</v>
      </c>
      <c r="F26" s="234"/>
    </row>
    <row r="27" spans="1:6" s="26" customFormat="1" ht="22.35" customHeight="1">
      <c r="A27" s="596" t="s">
        <v>194</v>
      </c>
      <c r="B27" s="258">
        <v>1</v>
      </c>
      <c r="C27" s="259">
        <v>35948</v>
      </c>
      <c r="D27" s="258">
        <v>35311</v>
      </c>
      <c r="E27" s="259">
        <v>18291</v>
      </c>
      <c r="F27" s="232"/>
    </row>
    <row r="28" spans="1:6" s="26" customFormat="1" ht="22.35" customHeight="1">
      <c r="A28" s="596" t="s">
        <v>224</v>
      </c>
      <c r="B28" s="258">
        <v>0</v>
      </c>
      <c r="C28" s="259">
        <v>0</v>
      </c>
      <c r="D28" s="258">
        <v>0</v>
      </c>
      <c r="E28" s="259">
        <v>0</v>
      </c>
      <c r="F28" s="232"/>
    </row>
    <row r="29" spans="1:6" s="26" customFormat="1" ht="22.35" customHeight="1">
      <c r="A29" s="597" t="s">
        <v>223</v>
      </c>
      <c r="B29" s="260">
        <v>1</v>
      </c>
      <c r="C29" s="266">
        <v>137</v>
      </c>
      <c r="D29" s="260">
        <v>138</v>
      </c>
      <c r="E29" s="266">
        <v>137</v>
      </c>
      <c r="F29" s="235"/>
    </row>
    <row r="30" spans="1:6">
      <c r="A30" s="24" t="s">
        <v>237</v>
      </c>
      <c r="B30" s="236"/>
      <c r="C30" s="560"/>
      <c r="D30" s="24"/>
      <c r="E30" s="24"/>
      <c r="F30" s="236"/>
    </row>
  </sheetData>
  <mergeCells count="2">
    <mergeCell ref="A1:C1"/>
    <mergeCell ref="D1:F1"/>
  </mergeCells>
  <phoneticPr fontId="8" type="noConversion"/>
  <printOptions horizontalCentered="1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H21"/>
  <sheetViews>
    <sheetView view="pageBreakPreview" workbookViewId="0">
      <pane ySplit="5" topLeftCell="A6" activePane="bottomLeft" state="frozen"/>
      <selection activeCell="D13" sqref="D13"/>
      <selection pane="bottomLeft" activeCell="D13" sqref="D13"/>
    </sheetView>
  </sheetViews>
  <sheetFormatPr defaultColWidth="9" defaultRowHeight="17.25"/>
  <cols>
    <col min="1" max="1" width="17.625" style="14" customWidth="1"/>
    <col min="2" max="2" width="17.25" style="14" customWidth="1"/>
    <col min="3" max="3" width="17.125" style="14" customWidth="1"/>
    <col min="4" max="4" width="19.875" style="14" customWidth="1"/>
    <col min="5" max="5" width="14.375" style="14" customWidth="1"/>
    <col min="6" max="6" width="16" style="14" customWidth="1"/>
    <col min="7" max="7" width="16.5" style="14" customWidth="1"/>
    <col min="8" max="8" width="24.25" style="14" customWidth="1"/>
    <col min="9" max="16384" width="9" style="14"/>
  </cols>
  <sheetData>
    <row r="1" spans="1:8" s="109" customFormat="1" ht="20.100000000000001" customHeight="1">
      <c r="A1" s="106" t="s">
        <v>359</v>
      </c>
      <c r="B1" s="106"/>
      <c r="C1" s="106"/>
      <c r="D1" s="106"/>
      <c r="E1" s="106" t="s">
        <v>56</v>
      </c>
      <c r="F1" s="106"/>
      <c r="G1" s="106"/>
      <c r="H1" s="106"/>
    </row>
    <row r="2" spans="1:8" s="112" customFormat="1" ht="20.100000000000001" customHeight="1" thickBot="1">
      <c r="A2" s="21" t="s">
        <v>361</v>
      </c>
      <c r="B2" s="46"/>
      <c r="C2" s="46"/>
      <c r="D2" s="46"/>
      <c r="E2" s="46"/>
      <c r="F2" s="46"/>
      <c r="G2" s="46"/>
      <c r="H2" s="111" t="s">
        <v>362</v>
      </c>
    </row>
    <row r="3" spans="1:8" s="139" customFormat="1" ht="20.100000000000001" customHeight="1" thickTop="1">
      <c r="A3" s="49" t="s">
        <v>113</v>
      </c>
      <c r="B3" s="165" t="s">
        <v>29</v>
      </c>
      <c r="C3" s="149" t="s">
        <v>30</v>
      </c>
      <c r="D3" s="278" t="s">
        <v>31</v>
      </c>
      <c r="E3" s="149" t="s">
        <v>32</v>
      </c>
      <c r="F3" s="149" t="s">
        <v>33</v>
      </c>
      <c r="G3" s="149" t="s">
        <v>34</v>
      </c>
      <c r="H3" s="83" t="s">
        <v>110</v>
      </c>
    </row>
    <row r="4" spans="1:8" s="139" customFormat="1" ht="20.100000000000001" customHeight="1">
      <c r="B4" s="237"/>
      <c r="C4" s="149" t="s">
        <v>114</v>
      </c>
      <c r="H4" s="237"/>
    </row>
    <row r="5" spans="1:8" s="139" customFormat="1" ht="20.100000000000001" customHeight="1">
      <c r="A5" s="63" t="s">
        <v>115</v>
      </c>
      <c r="B5" s="146" t="s">
        <v>25</v>
      </c>
      <c r="C5" s="114" t="s">
        <v>116</v>
      </c>
      <c r="D5" s="238" t="s">
        <v>117</v>
      </c>
      <c r="E5" s="114" t="s">
        <v>118</v>
      </c>
      <c r="F5" s="114" t="s">
        <v>119</v>
      </c>
      <c r="G5" s="114" t="s">
        <v>35</v>
      </c>
      <c r="H5" s="277" t="s">
        <v>112</v>
      </c>
    </row>
    <row r="6" spans="1:8" s="112" customFormat="1" ht="30" customHeight="1">
      <c r="A6" s="239">
        <v>2015</v>
      </c>
      <c r="B6" s="255">
        <v>61994196</v>
      </c>
      <c r="C6" s="255">
        <v>62172018</v>
      </c>
      <c r="D6" s="255">
        <v>62094188</v>
      </c>
      <c r="E6" s="132">
        <v>354</v>
      </c>
      <c r="F6" s="255">
        <v>77476</v>
      </c>
      <c r="G6" s="255">
        <v>99992</v>
      </c>
      <c r="H6" s="240">
        <v>2015</v>
      </c>
    </row>
    <row r="7" spans="1:8" s="112" customFormat="1" ht="30" customHeight="1">
      <c r="A7" s="239">
        <v>2016</v>
      </c>
      <c r="B7" s="255">
        <v>78013280</v>
      </c>
      <c r="C7" s="255">
        <v>78104640</v>
      </c>
      <c r="D7" s="255">
        <v>78031094</v>
      </c>
      <c r="E7" s="132">
        <v>0</v>
      </c>
      <c r="F7" s="255">
        <v>73546</v>
      </c>
      <c r="G7" s="255">
        <v>17814</v>
      </c>
      <c r="H7" s="240">
        <v>2016</v>
      </c>
    </row>
    <row r="8" spans="1:8" s="112" customFormat="1" ht="30" customHeight="1">
      <c r="A8" s="239">
        <v>2017</v>
      </c>
      <c r="B8" s="255">
        <v>63629033</v>
      </c>
      <c r="C8" s="255">
        <v>67281755</v>
      </c>
      <c r="D8" s="255">
        <v>67208497</v>
      </c>
      <c r="E8" s="132">
        <v>0</v>
      </c>
      <c r="F8" s="255">
        <v>73258</v>
      </c>
      <c r="G8" s="255">
        <v>3579464</v>
      </c>
      <c r="H8" s="240">
        <v>2017</v>
      </c>
    </row>
    <row r="9" spans="1:8" s="241" customFormat="1" ht="30" customHeight="1">
      <c r="A9" s="239">
        <v>2018</v>
      </c>
      <c r="B9" s="255">
        <v>77641763</v>
      </c>
      <c r="C9" s="255">
        <v>79207065</v>
      </c>
      <c r="D9" s="255">
        <v>79132344</v>
      </c>
      <c r="E9" s="132">
        <v>0</v>
      </c>
      <c r="F9" s="255">
        <v>74721</v>
      </c>
      <c r="G9" s="255">
        <v>1490581</v>
      </c>
      <c r="H9" s="240">
        <v>2018</v>
      </c>
    </row>
    <row r="10" spans="1:8" s="241" customFormat="1" ht="30" customHeight="1">
      <c r="A10" s="239">
        <v>2019</v>
      </c>
      <c r="B10" s="255">
        <v>308329</v>
      </c>
      <c r="C10" s="255">
        <v>1980840</v>
      </c>
      <c r="D10" s="255">
        <v>1906168</v>
      </c>
      <c r="E10" s="132">
        <v>700</v>
      </c>
      <c r="F10" s="255">
        <v>73971</v>
      </c>
      <c r="G10" s="255">
        <v>1597839</v>
      </c>
      <c r="H10" s="240">
        <v>2019</v>
      </c>
    </row>
    <row r="11" spans="1:8" s="112" customFormat="1" ht="30" customHeight="1">
      <c r="A11" s="239">
        <v>2020</v>
      </c>
      <c r="B11" s="255">
        <v>908900</v>
      </c>
      <c r="C11" s="255">
        <v>1758594</v>
      </c>
      <c r="D11" s="255">
        <v>1683637</v>
      </c>
      <c r="E11" s="132">
        <v>0</v>
      </c>
      <c r="F11" s="255">
        <v>74957</v>
      </c>
      <c r="G11" s="255">
        <f>D11-B11</f>
        <v>774737</v>
      </c>
      <c r="H11" s="240">
        <v>2020</v>
      </c>
    </row>
    <row r="12" spans="1:8" s="335" customFormat="1" ht="30" customHeight="1">
      <c r="A12" s="239">
        <v>2021</v>
      </c>
      <c r="B12" s="255">
        <v>5263478</v>
      </c>
      <c r="C12" s="255">
        <v>5506245</v>
      </c>
      <c r="D12" s="255">
        <v>5307950</v>
      </c>
      <c r="E12" s="132">
        <v>0</v>
      </c>
      <c r="F12" s="255">
        <v>198295</v>
      </c>
      <c r="G12" s="255">
        <v>44472</v>
      </c>
      <c r="H12" s="240">
        <v>2021</v>
      </c>
    </row>
    <row r="13" spans="1:8" s="335" customFormat="1" ht="30" customHeight="1">
      <c r="A13" s="239">
        <v>2022</v>
      </c>
      <c r="B13" s="255">
        <v>2033800</v>
      </c>
      <c r="C13" s="255">
        <v>3191523</v>
      </c>
      <c r="D13" s="255">
        <v>2966449</v>
      </c>
      <c r="E13" s="132">
        <v>4325</v>
      </c>
      <c r="F13" s="255">
        <v>220749</v>
      </c>
      <c r="G13" s="255">
        <v>932645</v>
      </c>
      <c r="H13" s="240">
        <v>2022</v>
      </c>
    </row>
    <row r="14" spans="1:8" s="513" customFormat="1" ht="30" customHeight="1">
      <c r="A14" s="239">
        <v>2023</v>
      </c>
      <c r="B14" s="511">
        <v>1803200</v>
      </c>
      <c r="C14" s="511">
        <v>5134666</v>
      </c>
      <c r="D14" s="511">
        <v>4889854</v>
      </c>
      <c r="E14" s="512">
        <v>64789</v>
      </c>
      <c r="F14" s="511">
        <v>180022</v>
      </c>
      <c r="G14" s="514">
        <v>3086654</v>
      </c>
      <c r="H14" s="510">
        <v>2023</v>
      </c>
    </row>
    <row r="15" spans="1:8" s="285" customFormat="1" ht="30" customHeight="1">
      <c r="A15" s="350">
        <v>2024</v>
      </c>
      <c r="B15" s="559">
        <v>2575600</v>
      </c>
      <c r="C15" s="559">
        <v>2288765</v>
      </c>
      <c r="D15" s="559">
        <v>2106963</v>
      </c>
      <c r="E15" s="467">
        <v>0</v>
      </c>
      <c r="F15" s="559">
        <v>181802</v>
      </c>
      <c r="G15" s="559">
        <f>D15-B15</f>
        <v>-468637</v>
      </c>
      <c r="H15" s="351">
        <v>2024</v>
      </c>
    </row>
    <row r="16" spans="1:8" s="241" customFormat="1" ht="15" customHeight="1">
      <c r="A16" s="139" t="s">
        <v>143</v>
      </c>
      <c r="B16" s="243"/>
      <c r="C16" s="243"/>
      <c r="D16" s="243"/>
      <c r="E16" s="243"/>
      <c r="F16" s="243"/>
      <c r="G16" s="243"/>
      <c r="H16" s="242"/>
    </row>
    <row r="17" spans="1:8" s="139" customFormat="1" ht="16.5" customHeight="1">
      <c r="A17" s="139" t="s">
        <v>363</v>
      </c>
      <c r="G17" s="136"/>
      <c r="H17" s="244" t="s">
        <v>144</v>
      </c>
    </row>
    <row r="18" spans="1:8" s="112" customFormat="1" ht="13.5"/>
    <row r="21" spans="1:8">
      <c r="A21" s="14" t="s">
        <v>120</v>
      </c>
    </row>
  </sheetData>
  <phoneticPr fontId="7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  <colBreaks count="1" manualBreakCount="1">
    <brk id="4" max="1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7"/>
  <sheetViews>
    <sheetView view="pageBreakPreview" workbookViewId="0">
      <selection activeCell="J22" sqref="J22"/>
    </sheetView>
  </sheetViews>
  <sheetFormatPr defaultColWidth="9" defaultRowHeight="17.25"/>
  <cols>
    <col min="1" max="1" width="15.625" style="14" customWidth="1"/>
    <col min="2" max="2" width="13.5" style="14" customWidth="1"/>
    <col min="3" max="3" width="16.125" style="14" customWidth="1"/>
    <col min="4" max="4" width="16.75" style="14" customWidth="1"/>
    <col min="5" max="5" width="15.5" style="14" customWidth="1"/>
    <col min="6" max="7" width="13.875" style="14" customWidth="1"/>
    <col min="8" max="8" width="13.75" style="14" customWidth="1"/>
    <col min="9" max="9" width="12.75" style="14" customWidth="1"/>
    <col min="10" max="10" width="20.5" style="14" customWidth="1"/>
    <col min="11" max="16384" width="9" style="14"/>
  </cols>
  <sheetData>
    <row r="1" spans="1:11" s="109" customFormat="1" ht="20.100000000000001" customHeight="1">
      <c r="A1" s="106" t="s">
        <v>360</v>
      </c>
      <c r="B1" s="162"/>
      <c r="C1" s="162"/>
      <c r="D1" s="106"/>
      <c r="E1" s="106"/>
      <c r="F1" s="245" t="s">
        <v>222</v>
      </c>
      <c r="G1" s="245"/>
      <c r="H1" s="245"/>
      <c r="I1" s="245"/>
      <c r="J1" s="245"/>
    </row>
    <row r="2" spans="1:11" s="112" customFormat="1" ht="20.100000000000001" customHeight="1" thickBot="1">
      <c r="A2" s="46" t="s">
        <v>221</v>
      </c>
      <c r="B2" s="46"/>
      <c r="C2" s="46"/>
      <c r="D2" s="46"/>
      <c r="E2" s="46"/>
      <c r="F2" s="46"/>
      <c r="G2" s="46"/>
      <c r="H2" s="46"/>
      <c r="I2" s="46"/>
      <c r="J2" s="111" t="s">
        <v>220</v>
      </c>
    </row>
    <row r="3" spans="1:11" s="139" customFormat="1" ht="30" customHeight="1" thickTop="1">
      <c r="A3" s="56" t="s">
        <v>113</v>
      </c>
      <c r="B3" s="149" t="s">
        <v>29</v>
      </c>
      <c r="C3" s="659" t="s">
        <v>219</v>
      </c>
      <c r="D3" s="660"/>
      <c r="E3" s="660"/>
      <c r="F3" s="246" t="s">
        <v>121</v>
      </c>
      <c r="G3" s="246" t="s">
        <v>122</v>
      </c>
      <c r="H3" s="246" t="s">
        <v>36</v>
      </c>
      <c r="I3" s="246" t="s">
        <v>123</v>
      </c>
      <c r="J3" s="49" t="s">
        <v>110</v>
      </c>
    </row>
    <row r="4" spans="1:11" s="139" customFormat="1" ht="20.100000000000001" customHeight="1">
      <c r="A4" s="188"/>
      <c r="C4" s="247" t="s">
        <v>37</v>
      </c>
      <c r="D4" s="248" t="s">
        <v>38</v>
      </c>
      <c r="E4" s="119" t="s">
        <v>124</v>
      </c>
      <c r="F4" s="249"/>
      <c r="G4" s="250"/>
      <c r="H4" s="250"/>
      <c r="I4" s="250"/>
    </row>
    <row r="5" spans="1:11" s="139" customFormat="1" ht="20.100000000000001" customHeight="1">
      <c r="A5" s="188"/>
      <c r="C5" s="251" t="s">
        <v>218</v>
      </c>
      <c r="D5" s="121" t="s">
        <v>217</v>
      </c>
      <c r="E5" s="119" t="s">
        <v>216</v>
      </c>
      <c r="F5" s="151" t="s">
        <v>215</v>
      </c>
      <c r="G5" s="249"/>
      <c r="H5" s="151" t="s">
        <v>214</v>
      </c>
      <c r="I5" s="249"/>
    </row>
    <row r="6" spans="1:11" s="139" customFormat="1" ht="20.100000000000001" customHeight="1">
      <c r="A6" s="60" t="s">
        <v>125</v>
      </c>
      <c r="B6" s="114" t="s">
        <v>25</v>
      </c>
      <c r="C6" s="252" t="s">
        <v>213</v>
      </c>
      <c r="D6" s="152" t="s">
        <v>212</v>
      </c>
      <c r="E6" s="279" t="s">
        <v>211</v>
      </c>
      <c r="F6" s="113" t="s">
        <v>210</v>
      </c>
      <c r="G6" s="113" t="s">
        <v>39</v>
      </c>
      <c r="H6" s="253" t="s">
        <v>209</v>
      </c>
      <c r="I6" s="113" t="s">
        <v>208</v>
      </c>
      <c r="J6" s="63" t="s">
        <v>186</v>
      </c>
    </row>
    <row r="7" spans="1:11" s="112" customFormat="1" ht="30" customHeight="1">
      <c r="A7" s="239">
        <v>2015</v>
      </c>
      <c r="B7" s="132">
        <v>61466181</v>
      </c>
      <c r="C7" s="132">
        <v>11367958</v>
      </c>
      <c r="D7" s="132">
        <v>0</v>
      </c>
      <c r="E7" s="132">
        <v>0</v>
      </c>
      <c r="F7" s="132">
        <v>72834139</v>
      </c>
      <c r="G7" s="132">
        <v>66693860</v>
      </c>
      <c r="H7" s="132">
        <v>4084446</v>
      </c>
      <c r="I7" s="132">
        <v>2055831</v>
      </c>
      <c r="J7" s="240">
        <v>2015</v>
      </c>
    </row>
    <row r="8" spans="1:11" s="112" customFormat="1" ht="30" customHeight="1">
      <c r="A8" s="239">
        <v>2016</v>
      </c>
      <c r="B8" s="132">
        <v>77918829</v>
      </c>
      <c r="C8" s="132">
        <v>4084446</v>
      </c>
      <c r="D8" s="132">
        <v>0</v>
      </c>
      <c r="E8" s="132">
        <v>0</v>
      </c>
      <c r="F8" s="132">
        <v>82003275</v>
      </c>
      <c r="G8" s="132">
        <v>63904805</v>
      </c>
      <c r="H8" s="132">
        <v>15738412</v>
      </c>
      <c r="I8" s="132">
        <v>2360058</v>
      </c>
      <c r="J8" s="240">
        <v>2016</v>
      </c>
    </row>
    <row r="9" spans="1:11" s="112" customFormat="1" ht="30" customHeight="1">
      <c r="A9" s="239">
        <v>2017</v>
      </c>
      <c r="B9" s="132">
        <v>62449784</v>
      </c>
      <c r="C9" s="132">
        <v>15738412</v>
      </c>
      <c r="D9" s="132">
        <v>0</v>
      </c>
      <c r="E9" s="132">
        <v>0</v>
      </c>
      <c r="F9" s="132">
        <v>78188196</v>
      </c>
      <c r="G9" s="132">
        <v>76621611</v>
      </c>
      <c r="H9" s="132">
        <v>415758</v>
      </c>
      <c r="I9" s="132">
        <v>1150827</v>
      </c>
      <c r="J9" s="240">
        <v>2017</v>
      </c>
    </row>
    <row r="10" spans="1:11" s="241" customFormat="1" ht="30" customHeight="1">
      <c r="A10" s="239">
        <v>2018</v>
      </c>
      <c r="B10" s="132">
        <v>76788786</v>
      </c>
      <c r="C10" s="132">
        <v>415758</v>
      </c>
      <c r="D10" s="132" t="s">
        <v>145</v>
      </c>
      <c r="E10" s="132" t="s">
        <v>145</v>
      </c>
      <c r="F10" s="132">
        <v>77204544</v>
      </c>
      <c r="G10" s="132">
        <v>71409678</v>
      </c>
      <c r="H10" s="132">
        <v>4467098</v>
      </c>
      <c r="I10" s="132">
        <v>1327768</v>
      </c>
      <c r="J10" s="240">
        <v>2018</v>
      </c>
      <c r="K10" s="112"/>
    </row>
    <row r="11" spans="1:11" s="241" customFormat="1" ht="30" customHeight="1">
      <c r="A11" s="239">
        <v>2019</v>
      </c>
      <c r="B11" s="132">
        <v>102718900</v>
      </c>
      <c r="C11" s="132">
        <v>4467098</v>
      </c>
      <c r="D11" s="132">
        <v>0</v>
      </c>
      <c r="E11" s="132">
        <v>0</v>
      </c>
      <c r="F11" s="132">
        <v>107185998</v>
      </c>
      <c r="G11" s="132">
        <v>91235303</v>
      </c>
      <c r="H11" s="132">
        <v>14661119</v>
      </c>
      <c r="I11" s="132">
        <v>1289574</v>
      </c>
      <c r="J11" s="240">
        <v>2019</v>
      </c>
      <c r="K11" s="112"/>
    </row>
    <row r="12" spans="1:11" s="241" customFormat="1" ht="30" customHeight="1">
      <c r="A12" s="239">
        <v>2020</v>
      </c>
      <c r="B12" s="132">
        <v>82716548</v>
      </c>
      <c r="C12" s="132">
        <v>1466120</v>
      </c>
      <c r="D12" s="132">
        <v>0</v>
      </c>
      <c r="E12" s="132">
        <v>0</v>
      </c>
      <c r="F12" s="132">
        <v>97377668</v>
      </c>
      <c r="G12" s="132">
        <v>91514174</v>
      </c>
      <c r="H12" s="132">
        <v>4587484</v>
      </c>
      <c r="I12" s="132">
        <v>1276010</v>
      </c>
      <c r="J12" s="240">
        <v>2020</v>
      </c>
      <c r="K12" s="112"/>
    </row>
    <row r="13" spans="1:11" s="335" customFormat="1" ht="30" customHeight="1">
      <c r="A13" s="239">
        <v>2021</v>
      </c>
      <c r="B13" s="132">
        <v>56305538</v>
      </c>
      <c r="C13" s="132">
        <v>4587484</v>
      </c>
      <c r="D13" s="132">
        <v>0</v>
      </c>
      <c r="E13" s="132">
        <v>0</v>
      </c>
      <c r="F13" s="132">
        <v>60893022</v>
      </c>
      <c r="G13" s="132">
        <v>58255906</v>
      </c>
      <c r="H13" s="132">
        <v>560352</v>
      </c>
      <c r="I13" s="132">
        <v>2076764</v>
      </c>
      <c r="J13" s="240">
        <v>2021</v>
      </c>
    </row>
    <row r="14" spans="1:11" s="335" customFormat="1" ht="30" customHeight="1">
      <c r="A14" s="239">
        <v>2022</v>
      </c>
      <c r="B14" s="132">
        <v>52640331</v>
      </c>
      <c r="C14" s="132">
        <v>560352</v>
      </c>
      <c r="D14" s="132">
        <v>0</v>
      </c>
      <c r="E14" s="132">
        <v>0</v>
      </c>
      <c r="F14" s="132">
        <v>53200683</v>
      </c>
      <c r="G14" s="132">
        <v>47930378</v>
      </c>
      <c r="H14" s="132">
        <v>4897541</v>
      </c>
      <c r="I14" s="132">
        <v>372764</v>
      </c>
      <c r="J14" s="240">
        <v>2022</v>
      </c>
    </row>
    <row r="15" spans="1:11" s="513" customFormat="1" ht="30" customHeight="1">
      <c r="A15" s="510">
        <v>2023</v>
      </c>
      <c r="B15" s="515">
        <v>129371172</v>
      </c>
      <c r="C15" s="512">
        <v>4897541</v>
      </c>
      <c r="D15" s="512">
        <v>2123</v>
      </c>
      <c r="E15" s="512">
        <v>0</v>
      </c>
      <c r="F15" s="512">
        <v>134270836</v>
      </c>
      <c r="G15" s="512">
        <v>92815326</v>
      </c>
      <c r="H15" s="512">
        <v>40585304</v>
      </c>
      <c r="I15" s="516">
        <v>870206</v>
      </c>
      <c r="J15" s="510">
        <v>2023</v>
      </c>
    </row>
    <row r="16" spans="1:11" s="285" customFormat="1" ht="30" customHeight="1">
      <c r="A16" s="350">
        <v>2024</v>
      </c>
      <c r="B16" s="467">
        <v>154360750</v>
      </c>
      <c r="C16" s="467">
        <v>40585304</v>
      </c>
      <c r="D16" s="467">
        <v>0</v>
      </c>
      <c r="E16" s="467">
        <v>0</v>
      </c>
      <c r="F16" s="467">
        <v>194946054</v>
      </c>
      <c r="G16" s="467">
        <v>156147933</v>
      </c>
      <c r="H16" s="467">
        <v>29179139</v>
      </c>
      <c r="I16" s="467">
        <v>9613489</v>
      </c>
      <c r="J16" s="351">
        <v>2024</v>
      </c>
    </row>
    <row r="17" spans="1:10" s="139" customFormat="1" ht="12.75" customHeight="1">
      <c r="A17" s="139" t="s">
        <v>143</v>
      </c>
      <c r="G17" s="254"/>
      <c r="I17" s="136"/>
      <c r="J17" s="244" t="s">
        <v>144</v>
      </c>
    </row>
  </sheetData>
  <mergeCells count="1">
    <mergeCell ref="C3:E3"/>
  </mergeCells>
  <phoneticPr fontId="8" type="noConversion"/>
  <printOptions horizontalCentered="1" gridLinesSet="0"/>
  <pageMargins left="1.2204724409448819" right="1.2204724409448819" top="1.0236220472440944" bottom="2.3622047244094491" header="0" footer="0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9</vt:i4>
      </vt:variant>
    </vt:vector>
  </HeadingPairs>
  <TitlesOfParts>
    <vt:vector size="20" baseType="lpstr">
      <vt:lpstr>1.국세징수</vt:lpstr>
      <vt:lpstr>2.지방세부담</vt:lpstr>
      <vt:lpstr>3.지방세징수</vt:lpstr>
      <vt:lpstr>4.예산결산총괄</vt:lpstr>
      <vt:lpstr>5. 일반회계세입예산개요</vt:lpstr>
      <vt:lpstr>6.일반회계세입결산(회계과)</vt:lpstr>
      <vt:lpstr>7.일반회계세출예산개요</vt:lpstr>
      <vt:lpstr>8.일반회계세출결산(회계과)</vt:lpstr>
      <vt:lpstr>9. 특별회계예산결산(회계과)</vt:lpstr>
      <vt:lpstr>10.교육비특별회계세입결산(동두천양주교육지원청)</vt:lpstr>
      <vt:lpstr>11.교육비특별회계세출결산(동두천양주교육지원청)</vt:lpstr>
      <vt:lpstr>'1.국세징수'!Print_Area</vt:lpstr>
      <vt:lpstr>'10.교육비특별회계세입결산(동두천양주교육지원청)'!Print_Area</vt:lpstr>
      <vt:lpstr>'2.지방세부담'!Print_Area</vt:lpstr>
      <vt:lpstr>'3.지방세징수'!Print_Area</vt:lpstr>
      <vt:lpstr>'4.예산결산총괄'!Print_Area</vt:lpstr>
      <vt:lpstr>'5. 일반회계세입예산개요'!Print_Area</vt:lpstr>
      <vt:lpstr>'6.일반회계세입결산(회계과)'!Print_Area</vt:lpstr>
      <vt:lpstr>'8.일반회계세출결산(회계과)'!Print_Area</vt:lpstr>
      <vt:lpstr>'9. 특별회계예산결산(회계과)'!Print_Area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김성환</dc:creator>
  <cp:lastModifiedBy>master</cp:lastModifiedBy>
  <cp:lastPrinted>2017-04-01T04:37:27Z</cp:lastPrinted>
  <dcterms:created xsi:type="dcterms:W3CDTF">2004-06-29T04:00:29Z</dcterms:created>
  <dcterms:modified xsi:type="dcterms:W3CDTF">2026-08-31T05:59:28Z</dcterms:modified>
</cp:coreProperties>
</file>